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<sst xmlns="http://schemas.openxmlformats.org/spreadsheetml/2006/main" count="54" uniqueCount="49">
  <si>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                                                   V L Á D A   Č E S K É   R E P U B L I K Y</t>
  </si>
  <si>
    <t xml:space="preserve">                                                                                                 P ř í l o h a  č. 1</t>
  </si>
  <si>
    <t xml:space="preserve">                                                                                                 k usnesení vlády</t>
  </si>
  <si>
    <t xml:space="preserve">                                      Vázání prostředků kapitoly 327-MD na financování programů/projektů SF/FS  v roce 2006 podle ukazatelů</t>
  </si>
  <si>
    <t>v tisících Kč</t>
  </si>
  <si>
    <t>Souhrnné ukazatele</t>
  </si>
  <si>
    <t>Schválený SR 2006</t>
  </si>
  <si>
    <t>Prostředky,             které budou vázány</t>
  </si>
  <si>
    <t>Příjmy celkem</t>
  </si>
  <si>
    <t>Výdaje celkem</t>
  </si>
  <si>
    <t>Průřezové ukazatele</t>
  </si>
  <si>
    <t xml:space="preserve">Platy zaměstnanců a ostatní platby za provedenou práci </t>
  </si>
  <si>
    <t>z toho: platy zaměstnanců</t>
  </si>
  <si>
    <r>
      <t xml:space="preserve">Povinné pojistné placené zaměstnavatelem </t>
    </r>
    <r>
      <rPr>
        <vertAlign val="superscript"/>
        <sz val="10"/>
        <rFont val="Arial CE"/>
        <family val="2"/>
      </rPr>
      <t>1)</t>
    </r>
  </si>
  <si>
    <t>Převod fondu kulturních a sociálních potřeb</t>
  </si>
  <si>
    <t xml:space="preserve">Platy zaměstnanců a ostatní platby za provedenou práci ve státní správě </t>
  </si>
  <si>
    <t xml:space="preserve">z toho: platy zaměstnanců ve státní správě </t>
  </si>
  <si>
    <t xml:space="preserve">Výdaje na výzkum a vývoj celkem  </t>
  </si>
  <si>
    <r>
      <t xml:space="preserve">v tom: institucionální výdaje celkem </t>
    </r>
    <r>
      <rPr>
        <vertAlign val="superscript"/>
        <sz val="10"/>
        <rFont val="Arial CE"/>
        <family val="2"/>
      </rPr>
      <t>2)</t>
    </r>
  </si>
  <si>
    <r>
      <t xml:space="preserve">           účelové výdaje celkem </t>
    </r>
    <r>
      <rPr>
        <vertAlign val="superscript"/>
        <sz val="10"/>
        <rFont val="Arial CE"/>
        <family val="2"/>
      </rPr>
      <t>2)</t>
    </r>
  </si>
  <si>
    <r>
      <t xml:space="preserve">Národní program výzkumu </t>
    </r>
    <r>
      <rPr>
        <vertAlign val="superscript"/>
        <sz val="10"/>
        <rFont val="Arial CE"/>
        <family val="2"/>
      </rPr>
      <t>3)</t>
    </r>
    <r>
      <rPr>
        <sz val="10"/>
        <rFont val="Arial"/>
        <family val="0"/>
      </rPr>
      <t xml:space="preserve"> </t>
    </r>
  </si>
  <si>
    <r>
      <t xml:space="preserve">Programy v působnosti poskytovatelů </t>
    </r>
    <r>
      <rPr>
        <vertAlign val="superscript"/>
        <sz val="10"/>
        <rFont val="Arial CE"/>
        <family val="2"/>
      </rPr>
      <t>3)</t>
    </r>
  </si>
  <si>
    <r>
      <t xml:space="preserve">Veřejné zakázky </t>
    </r>
    <r>
      <rPr>
        <vertAlign val="superscript"/>
        <sz val="10"/>
        <rFont val="Arial CE"/>
        <family val="2"/>
      </rPr>
      <t>3)</t>
    </r>
  </si>
  <si>
    <t>Výdaje na programy spolufinancované z rozpočtu EU</t>
  </si>
  <si>
    <t>z toho: související s ERDF na operační program Infrastruktura</t>
  </si>
  <si>
    <t xml:space="preserve">            v tom: ze státního rozpočtu  </t>
  </si>
  <si>
    <t xml:space="preserve">                       kryté příjmem z rozpočtu EU  </t>
  </si>
  <si>
    <t xml:space="preserve">            související s Fondem soudržnosti</t>
  </si>
  <si>
    <t>Specifické ukazatele - příjmy</t>
  </si>
  <si>
    <t>Nedaňové příjmy, kapitálové příjmy a přijaté dotace celkem</t>
  </si>
  <si>
    <t>z toho: příjmy z rozpočtu Evropské unie celkem</t>
  </si>
  <si>
    <t xml:space="preserve">            v tom: příjmy z ERDF na operační program Infrastruktura</t>
  </si>
  <si>
    <t xml:space="preserve">                       příjmy z Fondu soudržnosti</t>
  </si>
  <si>
    <t>Specifické ukazatele - výdaje</t>
  </si>
  <si>
    <t xml:space="preserve"> Drážní doprava  </t>
  </si>
  <si>
    <t xml:space="preserve"> z toho: doprovodný sociální program k transformaci s.o. ČD</t>
  </si>
  <si>
    <t xml:space="preserve">             úhrada ztráty dopravce z provozu veřejné osobní drážní  dopravy</t>
  </si>
  <si>
    <t xml:space="preserve">             z toho: úhrada ztráty dopravce z poskytování žákovského jízdného</t>
  </si>
  <si>
    <t xml:space="preserve">             příspěvek na dopravní cestu nehrazený ze Státního fondu dopravní infrastruktury</t>
  </si>
  <si>
    <t xml:space="preserve"> Kombinovaná doprava</t>
  </si>
  <si>
    <t xml:space="preserve"> z toho: výdaje na programy spolufinancované z rozpočtu EU</t>
  </si>
  <si>
    <t xml:space="preserve"> Pozemní komunikace</t>
  </si>
  <si>
    <t xml:space="preserve"> Podpora obnovy vozidel regionální a městské hromadné dopravy</t>
  </si>
  <si>
    <t xml:space="preserve"> Program úspory energií a obnovitelných zdrojů</t>
  </si>
  <si>
    <t xml:space="preserve"> Ostatní výdaje spojené s dopravní politikou státu</t>
  </si>
  <si>
    <t xml:space="preserve">             zajištění přípravy na krizové situace podle zákona č. 240/2000 Sb.</t>
  </si>
  <si>
    <t xml:space="preserve">             zahraniční rozvojová spolupráce</t>
  </si>
  <si>
    <t xml:space="preserve"> Dotace pro Státní fond dopravní infrastruktury</t>
  </si>
  <si>
    <t xml:space="preserve">                                                                                                 ze dne  16. srpna 2006 č. 954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</si>
</sst>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13"/>
      <name val="Times New Roman"/>
      <family val="1"/>
    </font>
    <font>
      <sz val="10"/>
      <name val="Arial CE"/>
      <family val="0"/>
    </font>
    <font>
      <sz val="13"/>
      <name val="Times New Roman"/>
      <family val="1"/>
    </font>
    <font>
      <b/>
      <sz val="11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12"/>
      <name val="Arial CE"/>
      <family val="0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/>
    </xf>
    <xf numFmtId="0" fontId="2" fillId="0" borderId="5" xfId="0" applyFont="1" applyFill="1" applyBorder="1" applyAlignment="1">
      <alignment horizontal="left"/>
    </xf>
    <xf numFmtId="3" fontId="2" fillId="0" borderId="6" xfId="19" applyNumberFormat="1" applyFont="1" applyBorder="1" applyAlignment="1">
      <alignment horizontal="right"/>
      <protection/>
    </xf>
    <xf numFmtId="0" fontId="0" fillId="0" borderId="7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6" xfId="19" applyNumberFormat="1" applyBorder="1" applyAlignment="1">
      <alignment horizontal="right"/>
      <protection/>
    </xf>
    <xf numFmtId="3" fontId="8" fillId="0" borderId="7" xfId="0" applyNumberFormat="1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3" fontId="2" fillId="0" borderId="6" xfId="19" applyNumberFormat="1" applyFont="1" applyFill="1" applyBorder="1" applyAlignment="1">
      <alignment horizontal="right"/>
      <protection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2" fillId="0" borderId="10" xfId="19" applyFont="1" applyFill="1" applyBorder="1">
      <alignment/>
      <protection/>
    </xf>
    <xf numFmtId="0" fontId="2" fillId="0" borderId="11" xfId="0" applyFont="1" applyBorder="1" applyAlignment="1">
      <alignment vertical="center"/>
    </xf>
    <xf numFmtId="2" fontId="2" fillId="0" borderId="10" xfId="19" applyNumberFormat="1" applyFont="1" applyFill="1" applyBorder="1">
      <alignment/>
      <protection/>
    </xf>
    <xf numFmtId="0" fontId="8" fillId="0" borderId="7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3" fontId="2" fillId="0" borderId="6" xfId="19" applyNumberFormat="1" applyFont="1" applyFill="1" applyBorder="1" applyAlignment="1">
      <alignment horizontal="right"/>
      <protection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2" fillId="0" borderId="10" xfId="19" applyFont="1" applyBorder="1" applyAlignment="1">
      <alignment horizontal="left"/>
      <protection/>
    </xf>
    <xf numFmtId="0" fontId="2" fillId="0" borderId="10" xfId="19" applyFill="1" applyBorder="1">
      <alignment/>
      <protection/>
    </xf>
    <xf numFmtId="3" fontId="2" fillId="0" borderId="12" xfId="19" applyNumberFormat="1" applyFont="1" applyBorder="1" applyAlignment="1">
      <alignment horizontal="right"/>
      <protection/>
    </xf>
    <xf numFmtId="3" fontId="2" fillId="0" borderId="6" xfId="19" applyNumberFormat="1" applyFont="1" applyBorder="1" applyAlignment="1">
      <alignment horizontal="right"/>
      <protection/>
    </xf>
    <xf numFmtId="0" fontId="2" fillId="0" borderId="10" xfId="19" applyFont="1" applyFill="1" applyBorder="1">
      <alignment/>
      <protection/>
    </xf>
    <xf numFmtId="0" fontId="2" fillId="2" borderId="10" xfId="19" applyFont="1" applyFill="1" applyBorder="1">
      <alignment/>
      <protection/>
    </xf>
    <xf numFmtId="0" fontId="2" fillId="0" borderId="10" xfId="19" applyBorder="1">
      <alignment/>
      <protection/>
    </xf>
    <xf numFmtId="3" fontId="2" fillId="0" borderId="7" xfId="19" applyNumberFormat="1" applyBorder="1">
      <alignment/>
      <protection/>
    </xf>
    <xf numFmtId="2" fontId="2" fillId="0" borderId="10" xfId="19" applyNumberFormat="1" applyFill="1" applyBorder="1">
      <alignment/>
      <protection/>
    </xf>
    <xf numFmtId="0" fontId="0" fillId="0" borderId="10" xfId="0" applyBorder="1" applyAlignment="1">
      <alignment/>
    </xf>
    <xf numFmtId="3" fontId="2" fillId="0" borderId="7" xfId="19" applyNumberFormat="1" applyFont="1" applyBorder="1" applyAlignment="1">
      <alignment horizontal="right"/>
      <protection/>
    </xf>
    <xf numFmtId="0" fontId="0" fillId="0" borderId="13" xfId="0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2" fillId="0" borderId="15" xfId="19" applyFont="1" applyFill="1" applyBorder="1">
      <alignment/>
      <protection/>
    </xf>
    <xf numFmtId="3" fontId="2" fillId="0" borderId="16" xfId="19" applyNumberFormat="1" applyFont="1" applyBorder="1" applyAlignment="1">
      <alignment horizontal="right"/>
      <protection/>
    </xf>
    <xf numFmtId="3" fontId="8" fillId="0" borderId="1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prava MF 15.8. Přílohy z vyhlášk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D5" sqref="D5"/>
    </sheetView>
  </sheetViews>
  <sheetFormatPr defaultColWidth="9.140625" defaultRowHeight="12.75"/>
  <cols>
    <col min="1" max="1" width="6.57421875" style="1" customWidth="1"/>
    <col min="2" max="2" width="73.57421875" style="1" customWidth="1"/>
    <col min="3" max="3" width="10.7109375" style="1" customWidth="1"/>
    <col min="4" max="4" width="19.140625" style="1" customWidth="1"/>
    <col min="5" max="16384" width="9.140625" style="1" customWidth="1"/>
  </cols>
  <sheetData>
    <row r="1" ht="16.5">
      <c r="B1" s="2" t="s">
        <v>0</v>
      </c>
    </row>
    <row r="2" spans="1:2" ht="12.75">
      <c r="A2" s="3"/>
      <c r="B2" s="4"/>
    </row>
    <row r="3" spans="2:3" ht="16.5">
      <c r="B3" s="5" t="s">
        <v>1</v>
      </c>
      <c r="C3" s="6"/>
    </row>
    <row r="4" spans="2:3" ht="16.5">
      <c r="B4" s="5" t="s">
        <v>2</v>
      </c>
      <c r="C4" s="4"/>
    </row>
    <row r="5" spans="2:3" ht="19.5" customHeight="1">
      <c r="B5" s="7" t="s">
        <v>48</v>
      </c>
      <c r="C5" s="4"/>
    </row>
    <row r="6" spans="2:3" ht="16.5">
      <c r="B6" s="7"/>
      <c r="C6" s="4"/>
    </row>
    <row r="7" spans="2:3" s="8" customFormat="1" ht="15">
      <c r="B7" s="9" t="s">
        <v>3</v>
      </c>
      <c r="C7" s="10"/>
    </row>
    <row r="8" spans="1:2" ht="18" customHeight="1">
      <c r="A8" s="11"/>
      <c r="B8" s="12"/>
    </row>
    <row r="9" spans="1:3" ht="12.75" customHeight="1" thickBot="1">
      <c r="A9" s="11"/>
      <c r="B9" s="12"/>
      <c r="C9" s="4" t="s">
        <v>4</v>
      </c>
    </row>
    <row r="10" spans="1:4" ht="27.75" customHeight="1">
      <c r="A10" s="13" t="s">
        <v>5</v>
      </c>
      <c r="B10" s="14"/>
      <c r="C10" s="15" t="s">
        <v>6</v>
      </c>
      <c r="D10" s="16" t="s">
        <v>7</v>
      </c>
    </row>
    <row r="11" spans="1:4" ht="12.75">
      <c r="A11" s="17"/>
      <c r="B11" s="18" t="s">
        <v>8</v>
      </c>
      <c r="C11" s="19">
        <f>C34</f>
        <v>8060656</v>
      </c>
      <c r="D11" s="20"/>
    </row>
    <row r="12" spans="1:4" ht="12.75">
      <c r="A12" s="21"/>
      <c r="B12" s="22" t="s">
        <v>9</v>
      </c>
      <c r="C12" s="23">
        <v>23851099</v>
      </c>
      <c r="D12" s="24">
        <v>7791973</v>
      </c>
    </row>
    <row r="13" spans="1:4" ht="15.75">
      <c r="A13" s="25" t="s">
        <v>10</v>
      </c>
      <c r="B13" s="26"/>
      <c r="C13" s="27"/>
      <c r="D13" s="20"/>
    </row>
    <row r="14" spans="1:4" ht="12.75">
      <c r="A14" s="17"/>
      <c r="B14" s="28" t="s">
        <v>11</v>
      </c>
      <c r="C14" s="29">
        <f>287165+9629</f>
        <v>296794</v>
      </c>
      <c r="D14" s="20"/>
    </row>
    <row r="15" spans="1:4" ht="12.75">
      <c r="A15" s="17"/>
      <c r="B15" s="28" t="s">
        <v>12</v>
      </c>
      <c r="C15" s="29">
        <f>286272+8213</f>
        <v>294485</v>
      </c>
      <c r="D15" s="20"/>
    </row>
    <row r="16" spans="1:4" ht="15" customHeight="1">
      <c r="A16" s="17"/>
      <c r="B16" s="28" t="s">
        <v>13</v>
      </c>
      <c r="C16" s="19">
        <f>100508+3370</f>
        <v>103878</v>
      </c>
      <c r="D16" s="20"/>
    </row>
    <row r="17" spans="1:4" ht="12.75">
      <c r="A17" s="17"/>
      <c r="B17" s="28" t="s">
        <v>14</v>
      </c>
      <c r="C17" s="19">
        <f>5726+165</f>
        <v>5891</v>
      </c>
      <c r="D17" s="20"/>
    </row>
    <row r="18" spans="1:4" ht="12.75">
      <c r="A18" s="17"/>
      <c r="B18" s="30" t="s">
        <v>15</v>
      </c>
      <c r="C18" s="29">
        <v>287165</v>
      </c>
      <c r="D18" s="20"/>
    </row>
    <row r="19" spans="1:4" ht="12.75">
      <c r="A19" s="17"/>
      <c r="B19" s="30" t="s">
        <v>16</v>
      </c>
      <c r="C19" s="29">
        <v>286272</v>
      </c>
      <c r="D19" s="20"/>
    </row>
    <row r="20" spans="1:4" ht="12.75">
      <c r="A20" s="17"/>
      <c r="B20" s="30" t="s">
        <v>17</v>
      </c>
      <c r="C20" s="19">
        <v>168193</v>
      </c>
      <c r="D20" s="20"/>
    </row>
    <row r="21" spans="1:4" ht="15" customHeight="1">
      <c r="A21" s="17"/>
      <c r="B21" s="30" t="s">
        <v>18</v>
      </c>
      <c r="C21" s="19">
        <v>31512</v>
      </c>
      <c r="D21" s="20"/>
    </row>
    <row r="22" spans="1:4" ht="15" customHeight="1">
      <c r="A22" s="17"/>
      <c r="B22" s="30" t="s">
        <v>19</v>
      </c>
      <c r="C22" s="19">
        <v>136681</v>
      </c>
      <c r="D22" s="20"/>
    </row>
    <row r="23" spans="1:4" ht="15" customHeight="1">
      <c r="A23" s="17"/>
      <c r="B23" s="30" t="s">
        <v>20</v>
      </c>
      <c r="C23" s="19">
        <v>113727</v>
      </c>
      <c r="D23" s="20"/>
    </row>
    <row r="24" spans="1:4" ht="15" customHeight="1">
      <c r="A24" s="17"/>
      <c r="B24" s="30" t="s">
        <v>21</v>
      </c>
      <c r="C24" s="19">
        <v>16000</v>
      </c>
      <c r="D24" s="20"/>
    </row>
    <row r="25" spans="1:4" ht="15" customHeight="1">
      <c r="A25" s="17"/>
      <c r="B25" s="30" t="s">
        <v>22</v>
      </c>
      <c r="C25" s="19">
        <v>3984</v>
      </c>
      <c r="D25" s="20"/>
    </row>
    <row r="26" spans="1:4" ht="12.75">
      <c r="A26" s="31"/>
      <c r="B26" s="32" t="s">
        <v>23</v>
      </c>
      <c r="C26" s="19">
        <f>C27+C30</f>
        <v>8066586</v>
      </c>
      <c r="D26" s="24">
        <v>7791973</v>
      </c>
    </row>
    <row r="27" spans="1:4" ht="12.75">
      <c r="A27" s="31"/>
      <c r="B27" s="33" t="s">
        <v>24</v>
      </c>
      <c r="C27" s="19">
        <f>C28+C29</f>
        <v>1782491</v>
      </c>
      <c r="D27" s="24">
        <v>1507878</v>
      </c>
    </row>
    <row r="28" spans="1:4" ht="12.75">
      <c r="A28" s="31"/>
      <c r="B28" s="34" t="s">
        <v>25</v>
      </c>
      <c r="C28" s="19">
        <v>74369</v>
      </c>
      <c r="D28" s="35">
        <v>0</v>
      </c>
    </row>
    <row r="29" spans="1:4" ht="12.75">
      <c r="A29" s="31"/>
      <c r="B29" s="34" t="s">
        <v>26</v>
      </c>
      <c r="C29" s="19">
        <f>21837+4650+42030+109227+22500+1507878</f>
        <v>1708122</v>
      </c>
      <c r="D29" s="24">
        <v>1507878</v>
      </c>
    </row>
    <row r="30" spans="1:4" ht="12.75">
      <c r="A30" s="36"/>
      <c r="B30" s="34" t="s">
        <v>27</v>
      </c>
      <c r="C30" s="19">
        <f>C32</f>
        <v>6284095</v>
      </c>
      <c r="D30" s="24">
        <v>6284095</v>
      </c>
    </row>
    <row r="31" spans="1:4" ht="12.75">
      <c r="A31" s="31"/>
      <c r="B31" s="34" t="s">
        <v>25</v>
      </c>
      <c r="C31" s="37">
        <v>0</v>
      </c>
      <c r="D31" s="35">
        <v>0</v>
      </c>
    </row>
    <row r="32" spans="1:4" ht="12.75">
      <c r="A32" s="31"/>
      <c r="B32" s="34" t="s">
        <v>26</v>
      </c>
      <c r="C32" s="19">
        <v>6284095</v>
      </c>
      <c r="D32" s="24">
        <v>6284095</v>
      </c>
    </row>
    <row r="33" spans="1:4" ht="15">
      <c r="A33" s="38" t="s">
        <v>28</v>
      </c>
      <c r="B33" s="39"/>
      <c r="C33" s="27"/>
      <c r="D33" s="20"/>
    </row>
    <row r="34" spans="1:4" ht="12.75">
      <c r="A34" s="17"/>
      <c r="B34" s="18" t="s">
        <v>29</v>
      </c>
      <c r="C34" s="19">
        <f>223418+6284095+1507878+45265</f>
        <v>8060656</v>
      </c>
      <c r="D34" s="20"/>
    </row>
    <row r="35" spans="1:4" ht="12.75">
      <c r="A35" s="17"/>
      <c r="B35" s="18" t="s">
        <v>30</v>
      </c>
      <c r="C35" s="19">
        <f>C36+C37</f>
        <v>7992217</v>
      </c>
      <c r="D35" s="24"/>
    </row>
    <row r="36" spans="1:4" ht="12.75">
      <c r="A36" s="17"/>
      <c r="B36" s="40" t="s">
        <v>31</v>
      </c>
      <c r="C36" s="19">
        <f>26487+151257+22500+1507878</f>
        <v>1708122</v>
      </c>
      <c r="D36" s="20"/>
    </row>
    <row r="37" spans="1:4" ht="12.75">
      <c r="A37" s="31"/>
      <c r="B37" s="40" t="s">
        <v>32</v>
      </c>
      <c r="C37" s="37">
        <v>6284095</v>
      </c>
      <c r="D37" s="20"/>
    </row>
    <row r="38" spans="1:4" ht="15">
      <c r="A38" s="38" t="s">
        <v>33</v>
      </c>
      <c r="B38" s="30"/>
      <c r="C38" s="27"/>
      <c r="D38" s="20"/>
    </row>
    <row r="39" spans="1:4" ht="12.75">
      <c r="A39" s="17"/>
      <c r="B39" s="41" t="s">
        <v>34</v>
      </c>
      <c r="C39" s="42">
        <f>3136647+815000</f>
        <v>3951647</v>
      </c>
      <c r="D39" s="20"/>
    </row>
    <row r="40" spans="1:4" ht="12.75">
      <c r="A40" s="17"/>
      <c r="B40" s="32" t="s">
        <v>35</v>
      </c>
      <c r="C40" s="19">
        <v>490000</v>
      </c>
      <c r="D40" s="20"/>
    </row>
    <row r="41" spans="1:4" ht="12.75">
      <c r="A41" s="17"/>
      <c r="B41" s="32" t="s">
        <v>36</v>
      </c>
      <c r="C41" s="43">
        <f>2126647+C42</f>
        <v>2246647</v>
      </c>
      <c r="D41" s="20"/>
    </row>
    <row r="42" spans="1:4" ht="12.75">
      <c r="A42" s="17"/>
      <c r="B42" s="44" t="s">
        <v>37</v>
      </c>
      <c r="C42" s="43">
        <v>120000</v>
      </c>
      <c r="D42" s="20"/>
    </row>
    <row r="43" spans="1:4" ht="12.75">
      <c r="A43" s="17"/>
      <c r="B43" s="45" t="s">
        <v>38</v>
      </c>
      <c r="C43" s="19">
        <v>400000</v>
      </c>
      <c r="D43" s="20"/>
    </row>
    <row r="44" spans="1:4" ht="12.75">
      <c r="A44" s="17"/>
      <c r="B44" s="46" t="s">
        <v>39</v>
      </c>
      <c r="C44" s="19">
        <f>72400+109227</f>
        <v>181627</v>
      </c>
      <c r="D44" s="20"/>
    </row>
    <row r="45" spans="1:4" ht="12.75">
      <c r="A45" s="17"/>
      <c r="B45" s="32" t="s">
        <v>40</v>
      </c>
      <c r="C45" s="47">
        <f>45000+109227</f>
        <v>154227</v>
      </c>
      <c r="D45" s="24"/>
    </row>
    <row r="46" spans="1:4" ht="12.75">
      <c r="A46" s="17"/>
      <c r="B46" s="41" t="s">
        <v>41</v>
      </c>
      <c r="C46" s="42">
        <v>0</v>
      </c>
      <c r="D46" s="20"/>
    </row>
    <row r="47" spans="1:4" ht="12.75">
      <c r="A47" s="17"/>
      <c r="B47" s="48" t="s">
        <v>42</v>
      </c>
      <c r="C47" s="19">
        <v>438000</v>
      </c>
      <c r="D47" s="20"/>
    </row>
    <row r="48" spans="1:4" ht="12.75">
      <c r="A48" s="17"/>
      <c r="B48" s="46" t="s">
        <v>43</v>
      </c>
      <c r="C48" s="19">
        <f>74590+4650+42030</f>
        <v>121270</v>
      </c>
      <c r="D48" s="20"/>
    </row>
    <row r="49" spans="1:4" ht="12.75">
      <c r="A49" s="17"/>
      <c r="B49" s="32" t="s">
        <v>40</v>
      </c>
      <c r="C49" s="19">
        <f>14590+4650+42030</f>
        <v>61270</v>
      </c>
      <c r="D49" s="24"/>
    </row>
    <row r="50" spans="1:4" ht="12.75">
      <c r="A50" s="17"/>
      <c r="B50" s="48" t="s">
        <v>44</v>
      </c>
      <c r="C50" s="19">
        <f>2106843+39240+6025+1386+9088</f>
        <v>2162582</v>
      </c>
      <c r="D50" s="20"/>
    </row>
    <row r="51" spans="1:4" ht="12.75">
      <c r="A51" s="17"/>
      <c r="B51" s="32" t="s">
        <v>40</v>
      </c>
      <c r="C51" s="19">
        <f>14779+21837+22500</f>
        <v>59116</v>
      </c>
      <c r="D51" s="20"/>
    </row>
    <row r="52" spans="1:4" ht="12.75">
      <c r="A52" s="17"/>
      <c r="B52" s="49" t="s">
        <v>45</v>
      </c>
      <c r="C52" s="19">
        <f>10100+39240</f>
        <v>49340</v>
      </c>
      <c r="D52" s="20"/>
    </row>
    <row r="53" spans="1:4" ht="12.75">
      <c r="A53" s="17"/>
      <c r="B53" s="34" t="s">
        <v>46</v>
      </c>
      <c r="C53" s="50">
        <v>0</v>
      </c>
      <c r="D53" s="20"/>
    </row>
    <row r="54" spans="1:4" ht="12.75">
      <c r="A54" s="17"/>
      <c r="B54" s="51" t="s">
        <v>47</v>
      </c>
      <c r="C54" s="42">
        <v>16995973</v>
      </c>
      <c r="D54" s="52">
        <v>7791973</v>
      </c>
    </row>
    <row r="55" spans="1:4" ht="13.5" thickBot="1">
      <c r="A55" s="53"/>
      <c r="B55" s="54" t="s">
        <v>40</v>
      </c>
      <c r="C55" s="55">
        <f>6284095+1507878</f>
        <v>7791973</v>
      </c>
      <c r="D55" s="56">
        <v>7791973</v>
      </c>
    </row>
    <row r="56" ht="12.75">
      <c r="A56" s="8"/>
    </row>
    <row r="57" ht="12.75">
      <c r="A57" s="57"/>
    </row>
    <row r="58" ht="12.75">
      <c r="A58" s="57"/>
    </row>
    <row r="59" spans="1:2" ht="12.75">
      <c r="A59" s="57"/>
      <c r="B59" s="58"/>
    </row>
    <row r="60" ht="12.75">
      <c r="A60" s="8"/>
    </row>
    <row r="61" spans="1:3" ht="12.75">
      <c r="A61" s="8"/>
      <c r="B61" s="59"/>
      <c r="C61" s="60"/>
    </row>
    <row r="62" spans="1:3" ht="12.75">
      <c r="A62" s="8"/>
      <c r="C62" s="61"/>
    </row>
    <row r="63" spans="1:3" ht="12.75">
      <c r="A63" s="8"/>
      <c r="B63" s="59"/>
      <c r="C63" s="6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vlády ČR</dc:creator>
  <cp:keywords/>
  <dc:description/>
  <cp:lastModifiedBy>Úřad vlády ČR</cp:lastModifiedBy>
  <dcterms:created xsi:type="dcterms:W3CDTF">2006-08-16T05:43:46Z</dcterms:created>
  <dcterms:modified xsi:type="dcterms:W3CDTF">2006-08-16T11:10:40Z</dcterms:modified>
  <cp:category/>
  <cp:version/>
  <cp:contentType/>
  <cp:contentStatus/>
</cp:coreProperties>
</file>