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PODHORNYK</author>
  </authors>
  <commentList>
    <comment ref="N182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83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84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77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78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79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</commentList>
</comments>
</file>

<file path=xl/sharedStrings.xml><?xml version="1.0" encoding="utf-8"?>
<sst xmlns="http://schemas.openxmlformats.org/spreadsheetml/2006/main" count="461" uniqueCount="133">
  <si>
    <t>Příloha</t>
  </si>
  <si>
    <t>k usnesení vlády</t>
  </si>
  <si>
    <t>ISPROFIN</t>
  </si>
  <si>
    <t>Schválené parametry programu</t>
  </si>
  <si>
    <t>P</t>
  </si>
  <si>
    <t xml:space="preserve"> Program vedený v ISPROFIN pod evidenčním číslem :</t>
  </si>
  <si>
    <t xml:space="preserve"> Podprogram :</t>
  </si>
  <si>
    <t>R II - Podprogram opravy dálnic</t>
  </si>
  <si>
    <t xml:space="preserve"> Správce :</t>
  </si>
  <si>
    <t xml:space="preserve">  IČO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</si>
  <si>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</si>
  <si>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</si>
  <si>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</si>
  <si>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</si>
  <si>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</si>
  <si>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</si>
  <si>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</si>
  <si>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</si>
  <si>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</si>
  <si>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</si>
  <si>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</si>
  <si>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</si>
  <si>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</si>
  <si>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</si>
  <si>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</si>
  <si>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</si>
  <si>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</si>
  <si>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*) Závaznost ukazatele vyjádřená jako MAX = maximální hodnota, nebo MIN = minimální hodnota, nebo tolerančním 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</si>
  <si>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</si>
  <si>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</si>
  <si>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</si>
  <si>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</si>
  <si>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</si>
  <si>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</si>
  <si>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</si>
  <si>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</si>
  <si>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</si>
  <si>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</si>
  <si>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</si>
  <si>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</si>
  <si>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>MIN</t>
  </si>
  <si>
    <t>,</t>
  </si>
  <si>
    <t>Dálnice čtyřpruhové</t>
  </si>
  <si>
    <t>délka</t>
  </si>
  <si>
    <t>km</t>
  </si>
  <si>
    <t>měrné náklady</t>
  </si>
  <si>
    <t>tis.Kč/km</t>
  </si>
  <si>
    <t>MAX</t>
  </si>
  <si>
    <t>Mosty na dálnicích čtyřpruhových</t>
  </si>
  <si>
    <t>mérné náklady</t>
  </si>
  <si>
    <t>m</t>
  </si>
  <si>
    <t>tis. Kč/m</t>
  </si>
  <si>
    <t>počet</t>
  </si>
  <si>
    <t>ks</t>
  </si>
  <si>
    <t>tis.Kč/ks</t>
  </si>
  <si>
    <t>plocha</t>
  </si>
  <si>
    <r>
      <t>m</t>
    </r>
    <r>
      <rPr>
        <vertAlign val="superscript"/>
        <sz val="10"/>
        <rFont val="Arial CE"/>
        <family val="2"/>
      </rPr>
      <t>2</t>
    </r>
  </si>
  <si>
    <r>
      <t>tis. Kč/m</t>
    </r>
    <r>
      <rPr>
        <vertAlign val="superscript"/>
        <sz val="10"/>
        <rFont val="Arial CE"/>
        <family val="2"/>
      </rPr>
      <t>2</t>
    </r>
  </si>
  <si>
    <t>obestavěný prostor</t>
  </si>
  <si>
    <r>
      <t>m</t>
    </r>
    <r>
      <rPr>
        <vertAlign val="superscript"/>
        <sz val="10"/>
        <rFont val="Arial CE"/>
        <family val="2"/>
      </rPr>
      <t>3</t>
    </r>
  </si>
  <si>
    <r>
      <t>tis.Kč/m</t>
    </r>
    <r>
      <rPr>
        <vertAlign val="superscript"/>
        <sz val="10"/>
        <rFont val="Arial CE"/>
        <family val="2"/>
      </rPr>
      <t>3</t>
    </r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</si>
  <si>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</si>
  <si>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</si>
  <si>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</si>
  <si>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</si>
  <si>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>P49</t>
  </si>
  <si>
    <t xml:space="preserve"> Název programu :</t>
  </si>
  <si>
    <t xml:space="preserve">  Kód priority 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</si>
  <si>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</si>
  <si>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</si>
  <si>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</si>
  <si>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</si>
  <si>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</si>
  <si>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</si>
  <si>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</si>
  <si>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</si>
  <si>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</si>
  <si>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</si>
  <si>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</si>
  <si>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</si>
  <si>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</si>
  <si>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</si>
  <si>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</si>
  <si>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</si>
  <si>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</si>
  <si>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</si>
  <si>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</si>
  <si>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</si>
  <si>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</si>
  <si>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</si>
  <si>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</si>
  <si>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PP6</t>
  </si>
  <si>
    <t>PP 6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</si>
  <si>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</si>
  <si>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</si>
  <si>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</si>
  <si>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</si>
  <si>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</si>
  <si>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</si>
  <si>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</si>
  <si>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</si>
  <si>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</si>
  <si>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</si>
  <si>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</si>
  <si>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</si>
  <si>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</si>
  <si>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</si>
  <si>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</si>
  <si>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</si>
  <si>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</si>
  <si>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(úhrada nákladů úvěrů přijatých ČR)</t>
  </si>
  <si>
    <t xml:space="preserve"> Rozpočet kapitoly VPS (úhrada nákladů úvěrů přijatých ČMZRB)</t>
  </si>
  <si>
    <t xml:space="preserve"> Jiné zdroje na krytí výdajů státního rozpočtu v ř.4939 </t>
  </si>
  <si>
    <t xml:space="preserve"> Zdroje řízené Ministerstvem financí (součet ř. 4941 až 4949)</t>
  </si>
  <si>
    <t xml:space="preserve">  Pozn.:</t>
  </si>
  <si>
    <t xml:space="preserve"> MINISTERSTVO FINANCÍ - odbor :</t>
  </si>
  <si>
    <t xml:space="preserve"> Vypracoval :</t>
  </si>
  <si>
    <t>ing. Fialová</t>
  </si>
  <si>
    <t xml:space="preserve"> telefon :</t>
  </si>
  <si>
    <t xml:space="preserve"> podpis :</t>
  </si>
  <si>
    <t xml:space="preserve"> Schválil :</t>
  </si>
  <si>
    <t>ing. L. Zabo, ŘO 19</t>
  </si>
  <si>
    <t>datum :</t>
  </si>
  <si>
    <t>R II - Podprogram opravy silnic I. třídy</t>
  </si>
  <si>
    <t>Silnice I. třídy dvoupruhové</t>
  </si>
  <si>
    <t>mil.Kč/km</t>
  </si>
  <si>
    <t>Silnice I. třídy čtyřpruhové</t>
  </si>
  <si>
    <t>Rychlostní komunikace čtyřpruhové</t>
  </si>
  <si>
    <t>Mosty na silnicích I. třídy dvoupruhových</t>
  </si>
  <si>
    <t>Mosty na silnicích I. třídy čtyřpruhových</t>
  </si>
  <si>
    <t>Mosty na RK čtyřpruhových</t>
  </si>
  <si>
    <t>č. 952</t>
  </si>
  <si>
    <t>ze dne 16. srpna 2006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</si>
</sst>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#,###,###"/>
    <numFmt numFmtId="166" formatCode="##\ ###\ ###"/>
    <numFmt numFmtId="167" formatCode="0.0"/>
    <numFmt numFmtId="168" formatCode="0.0%"/>
    <numFmt numFmtId="169" formatCode="\ ##\ ###"/>
    <numFmt numFmtId="170" formatCode="#,##0.0"/>
    <numFmt numFmtId="171" formatCode="#,##0_ ;\-#,##0\ "/>
  </numFmts>
  <fonts count="35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Courier"/>
      <family val="0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sz val="12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thin"/>
      <right style="hair"/>
      <top style="hair"/>
      <bottom style="hair"/>
    </border>
    <border>
      <left style="thin"/>
      <right style="double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 style="thin"/>
    </border>
    <border>
      <left style="double"/>
      <right style="double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9" fontId="0" fillId="0" borderId="0" applyFont="0" applyFill="0" applyBorder="0" applyAlignment="0" applyProtection="0"/>
  </cellStyleXfs>
  <cellXfs count="757">
    <xf numFmtId="0" fontId="0" fillId="0" borderId="0" xfId="0" applyAlignment="1">
      <alignment/>
    </xf>
    <xf numFmtId="0" fontId="1" fillId="0" borderId="0" xfId="19" applyProtection="1">
      <alignment/>
      <protection/>
    </xf>
    <xf numFmtId="0" fontId="4" fillId="0" borderId="1" xfId="19" applyFont="1" applyFill="1" applyBorder="1" applyAlignment="1" applyProtection="1">
      <alignment horizontal="right" vertical="center"/>
      <protection hidden="1"/>
    </xf>
    <xf numFmtId="0" fontId="4" fillId="0" borderId="2" xfId="19" applyFont="1" applyFill="1" applyBorder="1" applyAlignment="1" applyProtection="1">
      <alignment horizontal="center" vertical="center"/>
      <protection hidden="1"/>
    </xf>
    <xf numFmtId="0" fontId="5" fillId="0" borderId="3" xfId="19" applyFont="1" applyBorder="1" applyAlignment="1" applyProtection="1">
      <alignment horizontal="left" vertical="center"/>
      <protection hidden="1"/>
    </xf>
    <xf numFmtId="0" fontId="6" fillId="2" borderId="0" xfId="19" applyFont="1" applyFill="1" applyBorder="1" applyAlignment="1" applyProtection="1">
      <alignment/>
      <protection hidden="1"/>
    </xf>
    <xf numFmtId="0" fontId="1" fillId="2" borderId="0" xfId="19" applyFont="1" applyFill="1" applyBorder="1" applyProtection="1">
      <alignment/>
      <protection hidden="1"/>
    </xf>
    <xf numFmtId="0" fontId="1" fillId="0" borderId="0" xfId="19" applyBorder="1" applyAlignment="1" applyProtection="1">
      <alignment/>
      <protection hidden="1"/>
    </xf>
    <xf numFmtId="0" fontId="1" fillId="0" borderId="0" xfId="19" applyBorder="1" applyAlignment="1" applyProtection="1">
      <alignment horizontal="centerContinuous"/>
      <protection hidden="1"/>
    </xf>
    <xf numFmtId="0" fontId="7" fillId="2" borderId="4" xfId="19" applyFont="1" applyFill="1" applyBorder="1" applyAlignment="1" applyProtection="1">
      <alignment/>
      <protection hidden="1"/>
    </xf>
    <xf numFmtId="0" fontId="7" fillId="2" borderId="5" xfId="19" applyFont="1" applyFill="1" applyBorder="1" applyAlignment="1" applyProtection="1">
      <alignment/>
      <protection hidden="1"/>
    </xf>
    <xf numFmtId="0" fontId="6" fillId="2" borderId="5" xfId="19" applyFont="1" applyFill="1" applyBorder="1" applyProtection="1">
      <alignment/>
      <protection hidden="1"/>
    </xf>
    <xf numFmtId="3" fontId="8" fillId="0" borderId="6" xfId="19" applyNumberFormat="1" applyFont="1" applyFill="1" applyBorder="1" applyAlignment="1" applyProtection="1">
      <alignment horizontal="center"/>
      <protection hidden="1"/>
    </xf>
    <xf numFmtId="0" fontId="7" fillId="2" borderId="7" xfId="19" applyFont="1" applyFill="1" applyBorder="1" applyAlignment="1" applyProtection="1">
      <alignment/>
      <protection hidden="1"/>
    </xf>
    <xf numFmtId="0" fontId="7" fillId="2" borderId="0" xfId="19" applyFont="1" applyFill="1" applyBorder="1" applyAlignment="1" applyProtection="1">
      <alignment/>
      <protection hidden="1"/>
    </xf>
    <xf numFmtId="0" fontId="1" fillId="2" borderId="0" xfId="19" applyFill="1" applyBorder="1" applyProtection="1">
      <alignment/>
      <protection hidden="1"/>
    </xf>
    <xf numFmtId="0" fontId="9" fillId="2" borderId="8" xfId="19" applyFont="1" applyFill="1" applyBorder="1" applyProtection="1">
      <alignment/>
      <protection hidden="1"/>
    </xf>
    <xf numFmtId="0" fontId="9" fillId="2" borderId="0" xfId="19" applyFont="1" applyFill="1" applyBorder="1" applyAlignment="1" applyProtection="1">
      <alignment horizontal="center"/>
      <protection hidden="1"/>
    </xf>
    <xf numFmtId="0" fontId="9" fillId="0" borderId="9" xfId="19" applyFont="1" applyBorder="1" applyAlignment="1" applyProtection="1">
      <alignment/>
      <protection hidden="1" locked="0"/>
    </xf>
    <xf numFmtId="0" fontId="1" fillId="2" borderId="7" xfId="19" applyFill="1" applyBorder="1" applyProtection="1">
      <alignment/>
      <protection hidden="1"/>
    </xf>
    <xf numFmtId="0" fontId="6" fillId="2" borderId="0" xfId="19" applyFont="1" applyFill="1" applyBorder="1" applyProtection="1">
      <alignment/>
      <protection hidden="1"/>
    </xf>
    <xf numFmtId="0" fontId="11" fillId="2" borderId="0" xfId="19" applyFont="1" applyFill="1" applyBorder="1" applyProtection="1">
      <alignment/>
      <protection hidden="1"/>
    </xf>
    <xf numFmtId="0" fontId="11" fillId="2" borderId="9" xfId="19" applyFont="1" applyFill="1" applyBorder="1" applyProtection="1">
      <alignment/>
      <protection hidden="1"/>
    </xf>
    <xf numFmtId="0" fontId="7" fillId="2" borderId="10" xfId="19" applyFont="1" applyFill="1" applyBorder="1" applyAlignment="1" applyProtection="1">
      <alignment horizontal="center" vertical="center"/>
      <protection hidden="1"/>
    </xf>
    <xf numFmtId="0" fontId="1" fillId="2" borderId="0" xfId="19" applyFont="1" applyFill="1" applyBorder="1" applyAlignment="1" applyProtection="1">
      <alignment horizontal="left"/>
      <protection hidden="1"/>
    </xf>
    <xf numFmtId="0" fontId="8" fillId="2" borderId="0" xfId="19" applyFont="1" applyFill="1" applyBorder="1" applyAlignment="1" applyProtection="1">
      <alignment horizontal="left"/>
      <protection hidden="1"/>
    </xf>
    <xf numFmtId="0" fontId="8" fillId="2" borderId="0" xfId="19" applyFont="1" applyFill="1" applyBorder="1" applyProtection="1">
      <alignment/>
      <protection hidden="1"/>
    </xf>
    <xf numFmtId="0" fontId="8" fillId="2" borderId="0" xfId="19" applyFont="1" applyFill="1" applyBorder="1" applyAlignment="1" applyProtection="1">
      <alignment horizontal="center"/>
      <protection hidden="1"/>
    </xf>
    <xf numFmtId="3" fontId="8" fillId="2" borderId="0" xfId="19" applyNumberFormat="1" applyFont="1" applyFill="1" applyBorder="1" applyAlignment="1" applyProtection="1">
      <alignment horizontal="right"/>
      <protection hidden="1"/>
    </xf>
    <xf numFmtId="0" fontId="1" fillId="0" borderId="0" xfId="19" applyAlignment="1" applyProtection="1">
      <alignment horizontal="center"/>
      <protection/>
    </xf>
    <xf numFmtId="0" fontId="1" fillId="2" borderId="11" xfId="19" applyFont="1" applyFill="1" applyBorder="1" applyAlignment="1" applyProtection="1">
      <alignment horizontal="center"/>
      <protection hidden="1"/>
    </xf>
    <xf numFmtId="0" fontId="8" fillId="2" borderId="12" xfId="19" applyFont="1" applyFill="1" applyBorder="1" applyAlignment="1" applyProtection="1">
      <alignment horizontal="left"/>
      <protection hidden="1"/>
    </xf>
    <xf numFmtId="0" fontId="8" fillId="2" borderId="12" xfId="19" applyFont="1" applyFill="1" applyBorder="1" applyProtection="1">
      <alignment/>
      <protection hidden="1"/>
    </xf>
    <xf numFmtId="0" fontId="1" fillId="2" borderId="13" xfId="19" applyFont="1" applyFill="1" applyBorder="1" applyAlignment="1" applyProtection="1">
      <alignment horizontal="center"/>
      <protection hidden="1"/>
    </xf>
    <xf numFmtId="3" fontId="1" fillId="2" borderId="12" xfId="19" applyNumberFormat="1" applyFont="1" applyFill="1" applyBorder="1" applyAlignment="1" applyProtection="1">
      <alignment horizontal="center"/>
      <protection hidden="1"/>
    </xf>
    <xf numFmtId="0" fontId="1" fillId="0" borderId="14" xfId="19" applyFont="1" applyBorder="1" applyAlignment="1" applyProtection="1">
      <alignment horizontal="center"/>
      <protection/>
    </xf>
    <xf numFmtId="0" fontId="1" fillId="2" borderId="15" xfId="19" applyFont="1" applyFill="1" applyBorder="1" applyAlignment="1" applyProtection="1">
      <alignment horizontal="center"/>
      <protection hidden="1"/>
    </xf>
    <xf numFmtId="0" fontId="1" fillId="2" borderId="0" xfId="19" applyFont="1" applyFill="1" applyBorder="1" applyAlignment="1" applyProtection="1">
      <alignment horizontal="center"/>
      <protection hidden="1"/>
    </xf>
    <xf numFmtId="0" fontId="1" fillId="2" borderId="16" xfId="19" applyFont="1" applyFill="1" applyBorder="1" applyAlignment="1" applyProtection="1">
      <alignment horizontal="center"/>
      <protection hidden="1"/>
    </xf>
    <xf numFmtId="0" fontId="1" fillId="2" borderId="17" xfId="19" applyFont="1" applyFill="1" applyBorder="1" applyAlignment="1" applyProtection="1">
      <alignment horizontal="center"/>
      <protection hidden="1"/>
    </xf>
    <xf numFmtId="3" fontId="1" fillId="2" borderId="0" xfId="19" applyNumberFormat="1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>
      <alignment horizontal="left" vertical="justify"/>
    </xf>
    <xf numFmtId="0" fontId="1" fillId="0" borderId="18" xfId="0" applyFont="1" applyFill="1" applyBorder="1" applyAlignment="1">
      <alignment horizontal="left" vertical="justify"/>
    </xf>
    <xf numFmtId="0" fontId="1" fillId="0" borderId="19" xfId="19" applyFont="1" applyBorder="1" applyAlignment="1" applyProtection="1">
      <alignment horizontal="center"/>
      <protection/>
    </xf>
    <xf numFmtId="0" fontId="1" fillId="2" borderId="18" xfId="19" applyFont="1" applyFill="1" applyBorder="1" applyAlignment="1" applyProtection="1">
      <alignment horizontal="center"/>
      <protection hidden="1"/>
    </xf>
    <xf numFmtId="0" fontId="1" fillId="2" borderId="8" xfId="19" applyFont="1" applyFill="1" applyBorder="1" applyAlignment="1" applyProtection="1">
      <alignment horizontal="center"/>
      <protection hidden="1"/>
    </xf>
    <xf numFmtId="0" fontId="8" fillId="2" borderId="8" xfId="19" applyFont="1" applyFill="1" applyBorder="1" applyAlignment="1" applyProtection="1">
      <alignment horizontal="left"/>
      <protection hidden="1"/>
    </xf>
    <xf numFmtId="0" fontId="8" fillId="2" borderId="8" xfId="19" applyFont="1" applyFill="1" applyBorder="1" applyProtection="1">
      <alignment/>
      <protection hidden="1"/>
    </xf>
    <xf numFmtId="0" fontId="1" fillId="2" borderId="20" xfId="19" applyFont="1" applyFill="1" applyBorder="1" applyAlignment="1" applyProtection="1">
      <alignment horizontal="center"/>
      <protection hidden="1"/>
    </xf>
    <xf numFmtId="1" fontId="8" fillId="3" borderId="20" xfId="19" applyNumberFormat="1" applyFont="1" applyFill="1" applyBorder="1" applyAlignment="1" applyProtection="1">
      <alignment horizontal="center"/>
      <protection hidden="1"/>
    </xf>
    <xf numFmtId="1" fontId="8" fillId="3" borderId="8" xfId="19" applyNumberFormat="1" applyFont="1" applyFill="1" applyBorder="1" applyAlignment="1" applyProtection="1">
      <alignment horizontal="center"/>
      <protection hidden="1"/>
    </xf>
    <xf numFmtId="0" fontId="12" fillId="0" borderId="21" xfId="19" applyFont="1" applyBorder="1" applyAlignment="1" applyProtection="1">
      <alignment horizontal="center"/>
      <protection/>
    </xf>
    <xf numFmtId="0" fontId="1" fillId="0" borderId="2" xfId="19" applyFont="1" applyFill="1" applyBorder="1" applyAlignment="1" applyProtection="1">
      <alignment horizontal="center"/>
      <protection hidden="1"/>
    </xf>
    <xf numFmtId="0" fontId="8" fillId="0" borderId="2" xfId="19" applyFont="1" applyFill="1" applyBorder="1" applyAlignment="1" applyProtection="1">
      <alignment horizontal="left"/>
      <protection hidden="1"/>
    </xf>
    <xf numFmtId="0" fontId="8" fillId="0" borderId="2" xfId="19" applyFont="1" applyFill="1" applyBorder="1" applyProtection="1">
      <alignment/>
      <protection hidden="1"/>
    </xf>
    <xf numFmtId="0" fontId="1" fillId="0" borderId="1" xfId="19" applyFont="1" applyFill="1" applyBorder="1" applyAlignment="1" applyProtection="1">
      <alignment horizontal="center"/>
      <protection hidden="1"/>
    </xf>
    <xf numFmtId="1" fontId="8" fillId="0" borderId="2" xfId="19" applyNumberFormat="1" applyFont="1" applyFill="1" applyBorder="1" applyAlignment="1" applyProtection="1">
      <alignment horizontal="center"/>
      <protection hidden="1"/>
    </xf>
    <xf numFmtId="1" fontId="8" fillId="0" borderId="12" xfId="19" applyNumberFormat="1" applyFont="1" applyFill="1" applyBorder="1" applyAlignment="1" applyProtection="1">
      <alignment horizontal="center"/>
      <protection hidden="1"/>
    </xf>
    <xf numFmtId="0" fontId="12" fillId="0" borderId="22" xfId="19" applyFont="1" applyFill="1" applyBorder="1" applyAlignment="1" applyProtection="1">
      <alignment horizontal="center"/>
      <protection/>
    </xf>
    <xf numFmtId="0" fontId="8" fillId="2" borderId="23" xfId="19" applyFont="1" applyFill="1" applyBorder="1" applyAlignment="1" applyProtection="1">
      <alignment horizontal="right"/>
      <protection hidden="1"/>
    </xf>
    <xf numFmtId="0" fontId="8" fillId="2" borderId="24" xfId="19" applyFont="1" applyFill="1" applyBorder="1" applyAlignment="1" applyProtection="1">
      <alignment horizontal="center"/>
      <protection hidden="1"/>
    </xf>
    <xf numFmtId="0" fontId="8" fillId="2" borderId="22" xfId="19" applyFont="1" applyFill="1" applyBorder="1" applyAlignment="1" applyProtection="1">
      <alignment horizontal="right"/>
      <protection hidden="1"/>
    </xf>
    <xf numFmtId="0" fontId="8" fillId="4" borderId="25" xfId="19" applyFont="1" applyFill="1" applyBorder="1" applyAlignment="1" applyProtection="1">
      <alignment horizontal="center"/>
      <protection hidden="1"/>
    </xf>
    <xf numFmtId="164" fontId="13" fillId="0" borderId="23" xfId="22" applyFont="1" applyFill="1" applyBorder="1" applyAlignment="1" applyProtection="1">
      <alignment horizontal="left"/>
      <protection hidden="1"/>
    </xf>
    <xf numFmtId="164" fontId="13" fillId="0" borderId="24" xfId="22" applyFont="1" applyFill="1" applyBorder="1" applyAlignment="1" applyProtection="1">
      <alignment horizontal="left"/>
      <protection hidden="1"/>
    </xf>
    <xf numFmtId="0" fontId="1" fillId="0" borderId="24" xfId="19" applyFont="1" applyFill="1" applyBorder="1" applyProtection="1">
      <alignment/>
      <protection hidden="1"/>
    </xf>
    <xf numFmtId="0" fontId="13" fillId="2" borderId="26" xfId="19" applyFont="1" applyFill="1" applyBorder="1" applyAlignment="1" applyProtection="1">
      <alignment horizontal="center"/>
      <protection hidden="1"/>
    </xf>
    <xf numFmtId="3" fontId="1" fillId="2" borderId="23" xfId="19" applyNumberFormat="1" applyFont="1" applyFill="1" applyBorder="1" applyAlignment="1" applyProtection="1">
      <alignment horizontal="right"/>
      <protection hidden="1"/>
    </xf>
    <xf numFmtId="3" fontId="8" fillId="0" borderId="27" xfId="19" applyNumberFormat="1" applyFont="1" applyFill="1" applyBorder="1" applyAlignment="1" applyProtection="1">
      <alignment horizontal="right"/>
      <protection hidden="1"/>
    </xf>
    <xf numFmtId="3" fontId="1" fillId="0" borderId="28" xfId="19" applyNumberFormat="1" applyBorder="1" applyProtection="1">
      <alignment/>
      <protection/>
    </xf>
    <xf numFmtId="0" fontId="8" fillId="2" borderId="29" xfId="19" applyFont="1" applyFill="1" applyBorder="1" applyAlignment="1" applyProtection="1">
      <alignment horizontal="right"/>
      <protection hidden="1"/>
    </xf>
    <xf numFmtId="164" fontId="1" fillId="0" borderId="11" xfId="22" applyFont="1" applyFill="1" applyBorder="1" applyAlignment="1" applyProtection="1">
      <alignment horizontal="left" vertical="justify"/>
      <protection hidden="1"/>
    </xf>
    <xf numFmtId="0" fontId="8" fillId="2" borderId="30" xfId="19" applyFont="1" applyFill="1" applyBorder="1" applyAlignment="1" applyProtection="1">
      <alignment horizontal="right"/>
      <protection hidden="1"/>
    </xf>
    <xf numFmtId="0" fontId="8" fillId="4" borderId="31" xfId="19" applyFont="1" applyFill="1" applyBorder="1" applyAlignment="1" applyProtection="1">
      <alignment horizontal="center"/>
      <protection hidden="1"/>
    </xf>
    <xf numFmtId="164" fontId="13" fillId="0" borderId="29" xfId="22" applyFont="1" applyFill="1" applyBorder="1" applyAlignment="1" applyProtection="1">
      <alignment horizontal="left"/>
      <protection hidden="1"/>
    </xf>
    <xf numFmtId="164" fontId="13" fillId="0" borderId="30" xfId="22" applyFont="1" applyFill="1" applyBorder="1" applyAlignment="1" applyProtection="1">
      <alignment horizontal="left"/>
      <protection hidden="1"/>
    </xf>
    <xf numFmtId="0" fontId="14" fillId="0" borderId="30" xfId="19" applyFont="1" applyFill="1" applyBorder="1" applyAlignment="1" applyProtection="1">
      <alignment/>
      <protection hidden="1"/>
    </xf>
    <xf numFmtId="3" fontId="1" fillId="2" borderId="29" xfId="19" applyNumberFormat="1" applyFont="1" applyFill="1" applyBorder="1" applyAlignment="1" applyProtection="1">
      <alignment horizontal="right"/>
      <protection hidden="1"/>
    </xf>
    <xf numFmtId="3" fontId="8" fillId="0" borderId="32" xfId="19" applyNumberFormat="1" applyFont="1" applyFill="1" applyBorder="1" applyAlignment="1" applyProtection="1">
      <alignment horizontal="right"/>
      <protection hidden="1"/>
    </xf>
    <xf numFmtId="166" fontId="13" fillId="0" borderId="30" xfId="0" applyNumberFormat="1" applyFont="1" applyFill="1" applyBorder="1" applyAlignment="1" applyProtection="1">
      <alignment horizontal="left" vertical="center"/>
      <protection hidden="1"/>
    </xf>
    <xf numFmtId="3" fontId="8" fillId="2" borderId="32" xfId="19" applyNumberFormat="1" applyFont="1" applyFill="1" applyBorder="1" applyAlignment="1" applyProtection="1">
      <alignment horizontal="right"/>
      <protection hidden="1"/>
    </xf>
    <xf numFmtId="164" fontId="1" fillId="0" borderId="30" xfId="22" applyFont="1" applyFill="1" applyBorder="1" applyAlignment="1" applyProtection="1">
      <alignment horizontal="left"/>
      <protection hidden="1"/>
    </xf>
    <xf numFmtId="0" fontId="8" fillId="2" borderId="30" xfId="19" applyFont="1" applyFill="1" applyBorder="1" applyAlignment="1" applyProtection="1" quotePrefix="1">
      <alignment horizontal="right"/>
      <protection hidden="1"/>
    </xf>
    <xf numFmtId="0" fontId="8" fillId="2" borderId="33" xfId="19" applyFont="1" applyFill="1" applyBorder="1" applyAlignment="1" applyProtection="1">
      <alignment horizontal="right"/>
      <protection hidden="1"/>
    </xf>
    <xf numFmtId="0" fontId="8" fillId="2" borderId="34" xfId="19" applyFont="1" applyFill="1" applyBorder="1" applyAlignment="1" applyProtection="1">
      <alignment horizontal="right"/>
      <protection hidden="1"/>
    </xf>
    <xf numFmtId="0" fontId="8" fillId="2" borderId="34" xfId="19" applyFont="1" applyFill="1" applyBorder="1" applyAlignment="1" applyProtection="1" quotePrefix="1">
      <alignment horizontal="right"/>
      <protection hidden="1"/>
    </xf>
    <xf numFmtId="0" fontId="8" fillId="4" borderId="35" xfId="19" applyFont="1" applyFill="1" applyBorder="1" applyAlignment="1" applyProtection="1">
      <alignment horizontal="center"/>
      <protection hidden="1"/>
    </xf>
    <xf numFmtId="164" fontId="1" fillId="0" borderId="33" xfId="22" applyFont="1" applyFill="1" applyBorder="1" applyAlignment="1" applyProtection="1">
      <alignment horizontal="left"/>
      <protection hidden="1"/>
    </xf>
    <xf numFmtId="164" fontId="1" fillId="0" borderId="34" xfId="22" applyFont="1" applyFill="1" applyBorder="1" applyAlignment="1" applyProtection="1">
      <alignment horizontal="left"/>
      <protection hidden="1"/>
    </xf>
    <xf numFmtId="0" fontId="14" fillId="0" borderId="34" xfId="19" applyFont="1" applyFill="1" applyBorder="1" applyAlignment="1" applyProtection="1">
      <alignment/>
      <protection hidden="1"/>
    </xf>
    <xf numFmtId="0" fontId="13" fillId="2" borderId="36" xfId="19" applyFont="1" applyFill="1" applyBorder="1" applyAlignment="1" applyProtection="1">
      <alignment horizontal="center"/>
      <protection hidden="1"/>
    </xf>
    <xf numFmtId="3" fontId="1" fillId="0" borderId="33" xfId="19" applyNumberFormat="1" applyFont="1" applyFill="1" applyBorder="1" applyAlignment="1" applyProtection="1">
      <alignment horizontal="right"/>
      <protection hidden="1"/>
    </xf>
    <xf numFmtId="3" fontId="8" fillId="0" borderId="37" xfId="19" applyNumberFormat="1" applyFont="1" applyFill="1" applyBorder="1" applyAlignment="1" applyProtection="1">
      <alignment horizontal="right"/>
      <protection hidden="1"/>
    </xf>
    <xf numFmtId="0" fontId="8" fillId="2" borderId="38" xfId="19" applyFont="1" applyFill="1" applyBorder="1" applyAlignment="1" applyProtection="1">
      <alignment horizontal="right"/>
      <protection hidden="1"/>
    </xf>
    <xf numFmtId="0" fontId="8" fillId="4" borderId="39" xfId="19" applyFont="1" applyFill="1" applyBorder="1" applyAlignment="1" applyProtection="1">
      <alignment horizontal="center"/>
      <protection hidden="1"/>
    </xf>
    <xf numFmtId="164" fontId="1" fillId="0" borderId="22" xfId="22" applyFont="1" applyFill="1" applyBorder="1" applyAlignment="1" applyProtection="1">
      <alignment horizontal="left"/>
      <protection hidden="1"/>
    </xf>
    <xf numFmtId="164" fontId="13" fillId="0" borderId="22" xfId="22" applyFont="1" applyFill="1" applyBorder="1" applyAlignment="1" applyProtection="1">
      <alignment horizontal="left"/>
      <protection hidden="1"/>
    </xf>
    <xf numFmtId="0" fontId="14" fillId="0" borderId="22" xfId="19" applyFont="1" applyFill="1" applyBorder="1" applyAlignment="1" applyProtection="1">
      <alignment/>
      <protection hidden="1"/>
    </xf>
    <xf numFmtId="0" fontId="1" fillId="2" borderId="26" xfId="19" applyFont="1" applyFill="1" applyBorder="1" applyAlignment="1" applyProtection="1">
      <alignment horizontal="center"/>
      <protection hidden="1"/>
    </xf>
    <xf numFmtId="3" fontId="1" fillId="0" borderId="38" xfId="19" applyNumberFormat="1" applyFont="1" applyFill="1" applyBorder="1" applyAlignment="1" applyProtection="1">
      <alignment horizontal="right"/>
      <protection hidden="1"/>
    </xf>
    <xf numFmtId="3" fontId="8" fillId="0" borderId="40" xfId="19" applyNumberFormat="1" applyFont="1" applyFill="1" applyBorder="1" applyAlignment="1" applyProtection="1">
      <alignment horizontal="right"/>
      <protection hidden="1"/>
    </xf>
    <xf numFmtId="3" fontId="1" fillId="0" borderId="29" xfId="19" applyNumberFormat="1" applyFont="1" applyFill="1" applyBorder="1" applyAlignment="1" applyProtection="1">
      <alignment horizontal="right"/>
      <protection hidden="1"/>
    </xf>
    <xf numFmtId="3" fontId="1" fillId="0" borderId="32" xfId="19" applyNumberFormat="1" applyFont="1" applyFill="1" applyBorder="1" applyAlignment="1" applyProtection="1">
      <alignment horizontal="right"/>
      <protection hidden="1"/>
    </xf>
    <xf numFmtId="49" fontId="1" fillId="0" borderId="29" xfId="19" applyNumberFormat="1" applyFont="1" applyFill="1" applyBorder="1" applyAlignment="1" applyProtection="1">
      <alignment horizontal="center"/>
      <protection hidden="1"/>
    </xf>
    <xf numFmtId="164" fontId="13" fillId="0" borderId="34" xfId="22" applyFont="1" applyFill="1" applyBorder="1" applyAlignment="1" applyProtection="1">
      <alignment horizontal="left"/>
      <protection hidden="1"/>
    </xf>
    <xf numFmtId="0" fontId="1" fillId="0" borderId="34" xfId="19" applyFont="1" applyFill="1" applyBorder="1" applyAlignment="1" applyProtection="1">
      <alignment horizontal="left"/>
      <protection hidden="1"/>
    </xf>
    <xf numFmtId="0" fontId="1" fillId="2" borderId="36" xfId="19" applyFont="1" applyFill="1" applyBorder="1" applyProtection="1">
      <alignment/>
      <protection hidden="1"/>
    </xf>
    <xf numFmtId="0" fontId="13" fillId="2" borderId="41" xfId="19" applyFont="1" applyFill="1" applyBorder="1" applyAlignment="1" applyProtection="1">
      <alignment horizontal="center"/>
      <protection hidden="1"/>
    </xf>
    <xf numFmtId="164" fontId="13" fillId="5" borderId="30" xfId="22" applyFont="1" applyFill="1" applyBorder="1" applyAlignment="1" applyProtection="1">
      <alignment horizontal="left"/>
      <protection hidden="1"/>
    </xf>
    <xf numFmtId="166" fontId="13" fillId="2" borderId="30" xfId="0" applyNumberFormat="1" applyFont="1" applyFill="1" applyBorder="1" applyAlignment="1" applyProtection="1">
      <alignment horizontal="left" vertical="center"/>
      <protection hidden="1"/>
    </xf>
    <xf numFmtId="0" fontId="14" fillId="2" borderId="30" xfId="19" applyFont="1" applyFill="1" applyBorder="1" applyAlignment="1" applyProtection="1">
      <alignment/>
      <protection hidden="1"/>
    </xf>
    <xf numFmtId="0" fontId="1" fillId="2" borderId="34" xfId="19" applyFont="1" applyFill="1" applyBorder="1" applyAlignment="1" applyProtection="1">
      <alignment horizontal="left"/>
      <protection hidden="1"/>
    </xf>
    <xf numFmtId="0" fontId="14" fillId="2" borderId="34" xfId="19" applyFont="1" applyFill="1" applyBorder="1" applyAlignment="1" applyProtection="1">
      <alignment/>
      <protection hidden="1"/>
    </xf>
    <xf numFmtId="0" fontId="1" fillId="2" borderId="36" xfId="19" applyFont="1" applyFill="1" applyBorder="1" applyAlignment="1" applyProtection="1">
      <alignment horizontal="center"/>
      <protection hidden="1"/>
    </xf>
    <xf numFmtId="3" fontId="1" fillId="2" borderId="33" xfId="19" applyNumberFormat="1" applyFont="1" applyFill="1" applyBorder="1" applyAlignment="1" applyProtection="1">
      <alignment horizontal="right"/>
      <protection hidden="1"/>
    </xf>
    <xf numFmtId="3" fontId="1" fillId="0" borderId="42" xfId="19" applyNumberFormat="1" applyFont="1" applyFill="1" applyBorder="1" applyAlignment="1" applyProtection="1">
      <alignment horizontal="right"/>
      <protection hidden="1"/>
    </xf>
    <xf numFmtId="0" fontId="8" fillId="0" borderId="12" xfId="19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left"/>
    </xf>
    <xf numFmtId="0" fontId="14" fillId="2" borderId="12" xfId="19" applyFont="1" applyFill="1" applyBorder="1" applyAlignment="1" applyProtection="1">
      <alignment horizontal="center" vertical="justify"/>
      <protection hidden="1"/>
    </xf>
    <xf numFmtId="0" fontId="14" fillId="2" borderId="12" xfId="19" applyFont="1" applyFill="1" applyBorder="1" applyProtection="1">
      <alignment/>
      <protection hidden="1"/>
    </xf>
    <xf numFmtId="49" fontId="1" fillId="2" borderId="12" xfId="19" applyNumberFormat="1" applyFont="1" applyFill="1" applyBorder="1" applyAlignment="1" applyProtection="1">
      <alignment horizontal="center"/>
      <protection hidden="1"/>
    </xf>
    <xf numFmtId="3" fontId="1" fillId="0" borderId="12" xfId="19" applyNumberFormat="1" applyFont="1" applyFill="1" applyBorder="1" applyAlignment="1" applyProtection="1">
      <alignment horizontal="right"/>
      <protection hidden="1"/>
    </xf>
    <xf numFmtId="0" fontId="1" fillId="0" borderId="28" xfId="19" applyBorder="1" applyProtection="1">
      <alignment/>
      <protection/>
    </xf>
    <xf numFmtId="0" fontId="1" fillId="0" borderId="43" xfId="19" applyFont="1" applyFill="1" applyBorder="1" applyAlignment="1" applyProtection="1">
      <alignment horizontal="left"/>
      <protection hidden="1"/>
    </xf>
    <xf numFmtId="0" fontId="1" fillId="0" borderId="44" xfId="19" applyFont="1" applyFill="1" applyBorder="1" applyAlignment="1" applyProtection="1">
      <alignment horizontal="center"/>
      <protection hidden="1"/>
    </xf>
    <xf numFmtId="0" fontId="14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14" fillId="2" borderId="44" xfId="19" applyFont="1" applyFill="1" applyBorder="1" applyAlignment="1" applyProtection="1">
      <alignment horizontal="center" vertical="justify"/>
      <protection hidden="1"/>
    </xf>
    <xf numFmtId="0" fontId="14" fillId="2" borderId="44" xfId="19" applyFont="1" applyFill="1" applyBorder="1" applyProtection="1">
      <alignment/>
      <protection hidden="1"/>
    </xf>
    <xf numFmtId="49" fontId="1" fillId="2" borderId="44" xfId="19" applyNumberFormat="1" applyFont="1" applyFill="1" applyBorder="1" applyAlignment="1" applyProtection="1">
      <alignment horizontal="center"/>
      <protection hidden="1"/>
    </xf>
    <xf numFmtId="3" fontId="1" fillId="2" borderId="44" xfId="19" applyNumberFormat="1" applyFont="1" applyFill="1" applyBorder="1" applyAlignment="1" applyProtection="1">
      <alignment horizontal="center"/>
      <protection hidden="1"/>
    </xf>
    <xf numFmtId="3" fontId="1" fillId="0" borderId="45" xfId="19" applyNumberFormat="1" applyFont="1" applyFill="1" applyBorder="1" applyAlignment="1" applyProtection="1">
      <alignment horizontal="right"/>
      <protection hidden="1"/>
    </xf>
    <xf numFmtId="0" fontId="1" fillId="0" borderId="46" xfId="19" applyFont="1" applyFill="1" applyBorder="1" applyAlignment="1" applyProtection="1">
      <alignment horizontal="center"/>
      <protection hidden="1"/>
    </xf>
    <xf numFmtId="0" fontId="1" fillId="0" borderId="0" xfId="19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2" borderId="0" xfId="19" applyFont="1" applyFill="1" applyBorder="1" applyAlignment="1" applyProtection="1">
      <alignment horizontal="center" vertical="justify"/>
      <protection hidden="1"/>
    </xf>
    <xf numFmtId="0" fontId="14" fillId="2" borderId="0" xfId="19" applyFont="1" applyFill="1" applyBorder="1" applyProtection="1">
      <alignment/>
      <protection hidden="1"/>
    </xf>
    <xf numFmtId="49" fontId="1" fillId="2" borderId="0" xfId="19" applyNumberFormat="1" applyFont="1" applyFill="1" applyBorder="1" applyAlignment="1" applyProtection="1">
      <alignment horizontal="center"/>
      <protection hidden="1"/>
    </xf>
    <xf numFmtId="3" fontId="1" fillId="0" borderId="47" xfId="19" applyNumberFormat="1" applyFont="1" applyFill="1" applyBorder="1" applyAlignment="1" applyProtection="1">
      <alignment horizontal="right"/>
      <protection hidden="1"/>
    </xf>
    <xf numFmtId="1" fontId="1" fillId="0" borderId="0" xfId="19" applyNumberFormat="1" applyProtection="1">
      <alignment/>
      <protection/>
    </xf>
    <xf numFmtId="0" fontId="1" fillId="0" borderId="48" xfId="19" applyFont="1" applyFill="1" applyBorder="1" applyAlignment="1" applyProtection="1">
      <alignment horizontal="center"/>
      <protection hidden="1"/>
    </xf>
    <xf numFmtId="0" fontId="1" fillId="0" borderId="22" xfId="19" applyFont="1" applyFill="1" applyBorder="1" applyAlignment="1" applyProtection="1">
      <alignment horizontal="center"/>
      <protection hidden="1"/>
    </xf>
    <xf numFmtId="0" fontId="14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4" fillId="2" borderId="22" xfId="19" applyFont="1" applyFill="1" applyBorder="1" applyAlignment="1" applyProtection="1">
      <alignment horizontal="center" vertical="justify"/>
      <protection hidden="1"/>
    </xf>
    <xf numFmtId="0" fontId="14" fillId="2" borderId="22" xfId="19" applyFont="1" applyFill="1" applyBorder="1" applyProtection="1">
      <alignment/>
      <protection hidden="1"/>
    </xf>
    <xf numFmtId="49" fontId="1" fillId="2" borderId="22" xfId="19" applyNumberFormat="1" applyFont="1" applyFill="1" applyBorder="1" applyAlignment="1" applyProtection="1">
      <alignment horizontal="center"/>
      <protection hidden="1"/>
    </xf>
    <xf numFmtId="3" fontId="1" fillId="2" borderId="22" xfId="19" applyNumberFormat="1" applyFont="1" applyFill="1" applyBorder="1" applyAlignment="1" applyProtection="1">
      <alignment horizontal="center"/>
      <protection hidden="1"/>
    </xf>
    <xf numFmtId="3" fontId="1" fillId="0" borderId="49" xfId="19" applyNumberFormat="1" applyFont="1" applyFill="1" applyBorder="1" applyAlignment="1" applyProtection="1">
      <alignment horizontal="right"/>
      <protection hidden="1"/>
    </xf>
    <xf numFmtId="0" fontId="0" fillId="0" borderId="8" xfId="0" applyBorder="1" applyAlignment="1">
      <alignment horizontal="left"/>
    </xf>
    <xf numFmtId="0" fontId="14" fillId="2" borderId="8" xfId="19" applyFont="1" applyFill="1" applyBorder="1" applyAlignment="1" applyProtection="1">
      <alignment horizontal="center" vertical="justify"/>
      <protection hidden="1"/>
    </xf>
    <xf numFmtId="0" fontId="14" fillId="2" borderId="8" xfId="19" applyFont="1" applyFill="1" applyBorder="1" applyProtection="1">
      <alignment/>
      <protection hidden="1"/>
    </xf>
    <xf numFmtId="49" fontId="1" fillId="2" borderId="8" xfId="19" applyNumberFormat="1" applyFont="1" applyFill="1" applyBorder="1" applyAlignment="1" applyProtection="1">
      <alignment horizontal="center"/>
      <protection hidden="1"/>
    </xf>
    <xf numFmtId="3" fontId="1" fillId="2" borderId="8" xfId="19" applyNumberFormat="1" applyFont="1" applyFill="1" applyBorder="1" applyAlignment="1" applyProtection="1">
      <alignment horizontal="center"/>
      <protection hidden="1"/>
    </xf>
    <xf numFmtId="3" fontId="1" fillId="0" borderId="8" xfId="19" applyNumberFormat="1" applyFont="1" applyFill="1" applyBorder="1" applyAlignment="1" applyProtection="1">
      <alignment horizontal="right"/>
      <protection hidden="1"/>
    </xf>
    <xf numFmtId="165" fontId="1" fillId="0" borderId="14" xfId="19" applyNumberFormat="1" applyFont="1" applyBorder="1" applyAlignment="1" applyProtection="1">
      <alignment horizontal="center"/>
      <protection/>
    </xf>
    <xf numFmtId="165" fontId="1" fillId="0" borderId="19" xfId="19" applyNumberFormat="1" applyFont="1" applyBorder="1" applyAlignment="1" applyProtection="1">
      <alignment horizontal="center"/>
      <protection/>
    </xf>
    <xf numFmtId="165" fontId="12" fillId="0" borderId="21" xfId="19" applyNumberFormat="1" applyFont="1" applyBorder="1" applyAlignment="1" applyProtection="1">
      <alignment horizontal="center"/>
      <protection/>
    </xf>
    <xf numFmtId="165" fontId="12" fillId="0" borderId="0" xfId="19" applyNumberFormat="1" applyFont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4" fillId="2" borderId="22" xfId="19" applyFont="1" applyFill="1" applyBorder="1" applyAlignment="1" applyProtection="1">
      <alignment/>
      <protection hidden="1"/>
    </xf>
    <xf numFmtId="0" fontId="14" fillId="2" borderId="50" xfId="19" applyFont="1" applyFill="1" applyBorder="1" applyAlignment="1" applyProtection="1">
      <alignment horizontal="center"/>
      <protection hidden="1"/>
    </xf>
    <xf numFmtId="167" fontId="1" fillId="2" borderId="27" xfId="19" applyNumberFormat="1" applyFont="1" applyFill="1" applyBorder="1" applyAlignment="1" applyProtection="1">
      <alignment horizontal="center"/>
      <protection hidden="1"/>
    </xf>
    <xf numFmtId="1" fontId="16" fillId="0" borderId="51" xfId="19" applyNumberFormat="1" applyFont="1" applyFill="1" applyBorder="1" applyAlignment="1" applyProtection="1">
      <alignment horizontal="center"/>
      <protection hidden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4" fillId="2" borderId="30" xfId="19" applyFont="1" applyFill="1" applyBorder="1" applyAlignment="1" applyProtection="1">
      <alignment horizontal="center" vertical="justify"/>
      <protection hidden="1"/>
    </xf>
    <xf numFmtId="0" fontId="14" fillId="2" borderId="26" xfId="19" applyFont="1" applyFill="1" applyBorder="1" applyAlignment="1" applyProtection="1">
      <alignment horizontal="center"/>
      <protection hidden="1"/>
    </xf>
    <xf numFmtId="3" fontId="1" fillId="2" borderId="32" xfId="19" applyNumberFormat="1" applyFont="1" applyFill="1" applyBorder="1" applyAlignment="1" applyProtection="1">
      <alignment horizontal="center"/>
      <protection hidden="1"/>
    </xf>
    <xf numFmtId="164" fontId="1" fillId="5" borderId="38" xfId="22" applyFont="1" applyFill="1" applyBorder="1" applyAlignment="1" applyProtection="1">
      <alignment horizontal="left"/>
      <protection hidden="1"/>
    </xf>
    <xf numFmtId="164" fontId="1" fillId="5" borderId="22" xfId="22" applyFont="1" applyFill="1" applyBorder="1" applyAlignment="1" applyProtection="1">
      <alignment horizontal="left"/>
      <protection hidden="1"/>
    </xf>
    <xf numFmtId="3" fontId="1" fillId="2" borderId="32" xfId="19" applyNumberFormat="1" applyFont="1" applyFill="1" applyBorder="1" applyAlignment="1" applyProtection="1">
      <alignment horizontal="right"/>
      <protection hidden="1"/>
    </xf>
    <xf numFmtId="166" fontId="1" fillId="2" borderId="44" xfId="0" applyNumberFormat="1" applyFont="1" applyFill="1" applyBorder="1" applyAlignment="1" applyProtection="1">
      <alignment horizontal="left" vertical="center"/>
      <protection hidden="1"/>
    </xf>
    <xf numFmtId="0" fontId="1" fillId="2" borderId="30" xfId="19" applyFont="1" applyFill="1" applyBorder="1" applyAlignment="1" applyProtection="1">
      <alignment/>
      <protection hidden="1"/>
    </xf>
    <xf numFmtId="0" fontId="1" fillId="2" borderId="44" xfId="19" applyFont="1" applyFill="1" applyBorder="1" applyAlignment="1" applyProtection="1">
      <alignment/>
      <protection hidden="1"/>
    </xf>
    <xf numFmtId="0" fontId="14" fillId="2" borderId="52" xfId="19" applyFont="1" applyFill="1" applyBorder="1" applyAlignment="1" applyProtection="1">
      <alignment horizontal="center"/>
      <protection hidden="1"/>
    </xf>
    <xf numFmtId="3" fontId="1" fillId="2" borderId="53" xfId="19" applyNumberFormat="1" applyFont="1" applyFill="1" applyBorder="1" applyAlignment="1" applyProtection="1">
      <alignment horizontal="right"/>
      <protection hidden="1"/>
    </xf>
    <xf numFmtId="166" fontId="13" fillId="2" borderId="44" xfId="0" applyNumberFormat="1" applyFont="1" applyFill="1" applyBorder="1" applyAlignment="1" applyProtection="1">
      <alignment horizontal="left" vertical="center"/>
      <protection hidden="1"/>
    </xf>
    <xf numFmtId="0" fontId="17" fillId="2" borderId="52" xfId="19" applyFont="1" applyFill="1" applyBorder="1" applyAlignment="1" applyProtection="1">
      <alignment horizontal="center"/>
      <protection hidden="1"/>
    </xf>
    <xf numFmtId="166" fontId="13" fillId="2" borderId="29" xfId="0" applyNumberFormat="1" applyFont="1" applyFill="1" applyBorder="1" applyAlignment="1" applyProtection="1">
      <alignment horizontal="left" vertical="center"/>
      <protection hidden="1"/>
    </xf>
    <xf numFmtId="0" fontId="1" fillId="0" borderId="33" xfId="19" applyFont="1" applyBorder="1" applyProtection="1">
      <alignment/>
      <protection/>
    </xf>
    <xf numFmtId="0" fontId="1" fillId="0" borderId="34" xfId="19" applyBorder="1" applyProtection="1">
      <alignment/>
      <protection/>
    </xf>
    <xf numFmtId="0" fontId="1" fillId="2" borderId="34" xfId="19" applyFont="1" applyFill="1" applyBorder="1" applyAlignment="1" applyProtection="1">
      <alignment horizontal="center" vertical="justify"/>
      <protection hidden="1"/>
    </xf>
    <xf numFmtId="3" fontId="1" fillId="2" borderId="42" xfId="19" applyNumberFormat="1" applyFont="1" applyFill="1" applyBorder="1" applyAlignment="1" applyProtection="1">
      <alignment horizontal="right"/>
      <protection hidden="1"/>
    </xf>
    <xf numFmtId="1" fontId="16" fillId="0" borderId="54" xfId="19" applyNumberFormat="1" applyFont="1" applyFill="1" applyBorder="1" applyAlignment="1" applyProtection="1">
      <alignment horizontal="center"/>
      <protection hidden="1"/>
    </xf>
    <xf numFmtId="0" fontId="1" fillId="0" borderId="8" xfId="19" applyFont="1" applyFill="1" applyBorder="1" applyAlignment="1" applyProtection="1">
      <alignment horizontal="center"/>
      <protection hidden="1"/>
    </xf>
    <xf numFmtId="0" fontId="8" fillId="0" borderId="8" xfId="19" applyFont="1" applyFill="1" applyBorder="1" applyAlignment="1" applyProtection="1">
      <alignment horizontal="left"/>
      <protection hidden="1"/>
    </xf>
    <xf numFmtId="0" fontId="8" fillId="0" borderId="8" xfId="19" applyFont="1" applyFill="1" applyBorder="1" applyProtection="1">
      <alignment/>
      <protection hidden="1"/>
    </xf>
    <xf numFmtId="0" fontId="8" fillId="0" borderId="8" xfId="19" applyFont="1" applyFill="1" applyBorder="1" applyAlignment="1" applyProtection="1">
      <alignment horizontal="center"/>
      <protection hidden="1"/>
    </xf>
    <xf numFmtId="0" fontId="1" fillId="0" borderId="25" xfId="19" applyFont="1" applyFill="1" applyBorder="1" applyAlignment="1" applyProtection="1">
      <alignment horizontal="center"/>
      <protection hidden="1"/>
    </xf>
    <xf numFmtId="0" fontId="1" fillId="2" borderId="41" xfId="19" applyFont="1" applyFill="1" applyBorder="1" applyAlignment="1" applyProtection="1">
      <alignment horizontal="center"/>
      <protection hidden="1"/>
    </xf>
    <xf numFmtId="1" fontId="8" fillId="0" borderId="27" xfId="19" applyNumberFormat="1" applyFont="1" applyFill="1" applyBorder="1" applyAlignment="1" applyProtection="1">
      <alignment horizontal="right"/>
      <protection hidden="1"/>
    </xf>
    <xf numFmtId="1" fontId="16" fillId="2" borderId="50" xfId="19" applyNumberFormat="1" applyFont="1" applyFill="1" applyBorder="1" applyAlignment="1" applyProtection="1" quotePrefix="1">
      <alignment horizontal="center"/>
      <protection hidden="1"/>
    </xf>
    <xf numFmtId="0" fontId="1" fillId="0" borderId="8" xfId="0" applyFont="1" applyFill="1" applyBorder="1" applyAlignment="1">
      <alignment horizontal="left" vertical="justify"/>
    </xf>
    <xf numFmtId="0" fontId="8" fillId="2" borderId="3" xfId="19" applyFont="1" applyFill="1" applyBorder="1" applyAlignment="1" applyProtection="1">
      <alignment horizontal="center"/>
      <protection hidden="1"/>
    </xf>
    <xf numFmtId="165" fontId="1" fillId="3" borderId="1" xfId="19" applyNumberFormat="1" applyFont="1" applyFill="1" applyBorder="1" applyAlignment="1" applyProtection="1">
      <alignment horizontal="right"/>
      <protection hidden="1"/>
    </xf>
    <xf numFmtId="0" fontId="14" fillId="0" borderId="35" xfId="19" applyFont="1" applyFill="1" applyBorder="1" applyAlignment="1" applyProtection="1">
      <alignment horizontal="center"/>
      <protection hidden="1"/>
    </xf>
    <xf numFmtId="1" fontId="8" fillId="0" borderId="55" xfId="19" applyNumberFormat="1" applyFont="1" applyFill="1" applyBorder="1" applyAlignment="1" applyProtection="1">
      <alignment horizontal="right"/>
      <protection hidden="1"/>
    </xf>
    <xf numFmtId="1" fontId="16" fillId="2" borderId="20" xfId="19" applyNumberFormat="1" applyFont="1" applyFill="1" applyBorder="1" applyAlignment="1" applyProtection="1">
      <alignment horizontal="center"/>
      <protection hidden="1"/>
    </xf>
    <xf numFmtId="2" fontId="8" fillId="0" borderId="56" xfId="19" applyNumberFormat="1" applyFont="1" applyFill="1" applyBorder="1" applyAlignment="1" applyProtection="1">
      <alignment horizontal="right"/>
      <protection hidden="1"/>
    </xf>
    <xf numFmtId="165" fontId="1" fillId="0" borderId="57" xfId="19" applyNumberFormat="1" applyBorder="1" applyAlignment="1" applyProtection="1">
      <alignment horizontal="right" vertical="center"/>
      <protection/>
    </xf>
    <xf numFmtId="1" fontId="8" fillId="0" borderId="56" xfId="19" applyNumberFormat="1" applyFont="1" applyFill="1" applyBorder="1" applyAlignment="1" applyProtection="1">
      <alignment horizontal="right"/>
      <protection hidden="1"/>
    </xf>
    <xf numFmtId="2" fontId="8" fillId="0" borderId="55" xfId="19" applyNumberFormat="1" applyFont="1" applyFill="1" applyBorder="1" applyAlignment="1" applyProtection="1">
      <alignment horizontal="right"/>
      <protection hidden="1"/>
    </xf>
    <xf numFmtId="0" fontId="1" fillId="2" borderId="50" xfId="19" applyFont="1" applyFill="1" applyBorder="1" applyAlignment="1" applyProtection="1">
      <alignment horizontal="center"/>
      <protection hidden="1"/>
    </xf>
    <xf numFmtId="0" fontId="1" fillId="2" borderId="58" xfId="19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 vertical="justify"/>
    </xf>
    <xf numFmtId="0" fontId="1" fillId="0" borderId="39" xfId="19" applyFont="1" applyFill="1" applyBorder="1" applyAlignment="1" applyProtection="1">
      <alignment horizontal="center"/>
      <protection hidden="1"/>
    </xf>
    <xf numFmtId="2" fontId="8" fillId="0" borderId="40" xfId="19" applyNumberFormat="1" applyFont="1" applyFill="1" applyBorder="1" applyAlignment="1" applyProtection="1">
      <alignment horizontal="right"/>
      <protection hidden="1"/>
    </xf>
    <xf numFmtId="1" fontId="16" fillId="2" borderId="41" xfId="19" applyNumberFormat="1" applyFont="1" applyFill="1" applyBorder="1" applyAlignment="1" applyProtection="1" quotePrefix="1">
      <alignment horizontal="center"/>
      <protection hidden="1"/>
    </xf>
    <xf numFmtId="49" fontId="8" fillId="2" borderId="38" xfId="19" applyNumberFormat="1" applyFont="1" applyFill="1" applyBorder="1" applyAlignment="1" applyProtection="1">
      <alignment horizontal="center"/>
      <protection hidden="1"/>
    </xf>
    <xf numFmtId="49" fontId="8" fillId="2" borderId="22" xfId="19" applyNumberFormat="1" applyFont="1" applyFill="1" applyBorder="1" applyAlignment="1" applyProtection="1">
      <alignment horizontal="center"/>
      <protection hidden="1"/>
    </xf>
    <xf numFmtId="49" fontId="8" fillId="2" borderId="51" xfId="19" applyNumberFormat="1" applyFont="1" applyFill="1" applyBorder="1" applyAlignment="1" applyProtection="1">
      <alignment horizontal="center"/>
      <protection hidden="1"/>
    </xf>
    <xf numFmtId="0" fontId="13" fillId="0" borderId="25" xfId="19" applyFont="1" applyFill="1" applyBorder="1" applyAlignment="1" applyProtection="1">
      <alignment horizontal="center"/>
      <protection hidden="1"/>
    </xf>
    <xf numFmtId="0" fontId="17" fillId="0" borderId="35" xfId="19" applyFont="1" applyFill="1" applyBorder="1" applyAlignment="1" applyProtection="1">
      <alignment horizontal="center"/>
      <protection hidden="1"/>
    </xf>
    <xf numFmtId="0" fontId="13" fillId="2" borderId="50" xfId="19" applyFont="1" applyFill="1" applyBorder="1" applyAlignment="1" applyProtection="1">
      <alignment horizontal="center"/>
      <protection hidden="1"/>
    </xf>
    <xf numFmtId="0" fontId="13" fillId="2" borderId="58" xfId="19" applyFont="1" applyFill="1" applyBorder="1" applyAlignment="1" applyProtection="1">
      <alignment horizontal="center"/>
      <protection hidden="1"/>
    </xf>
    <xf numFmtId="0" fontId="13" fillId="2" borderId="17" xfId="19" applyFont="1" applyFill="1" applyBorder="1" applyAlignment="1" applyProtection="1">
      <alignment horizontal="center"/>
      <protection hidden="1"/>
    </xf>
    <xf numFmtId="2" fontId="1" fillId="0" borderId="56" xfId="19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4" borderId="59" xfId="19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>
      <alignment horizontal="left" vertical="justify"/>
    </xf>
    <xf numFmtId="0" fontId="17" fillId="0" borderId="59" xfId="19" applyFont="1" applyFill="1" applyBorder="1" applyAlignment="1" applyProtection="1">
      <alignment horizontal="center"/>
      <protection hidden="1"/>
    </xf>
    <xf numFmtId="2" fontId="8" fillId="0" borderId="60" xfId="19" applyNumberFormat="1" applyFont="1" applyFill="1" applyBorder="1" applyAlignment="1" applyProtection="1">
      <alignment horizontal="right"/>
      <protection hidden="1"/>
    </xf>
    <xf numFmtId="1" fontId="16" fillId="2" borderId="17" xfId="19" applyNumberFormat="1" applyFont="1" applyFill="1" applyBorder="1" applyAlignment="1" applyProtection="1">
      <alignment horizontal="center"/>
      <protection hidden="1"/>
    </xf>
    <xf numFmtId="49" fontId="8" fillId="2" borderId="15" xfId="19" applyNumberFormat="1" applyFont="1" applyFill="1" applyBorder="1" applyAlignment="1" applyProtection="1">
      <alignment horizontal="center"/>
      <protection hidden="1"/>
    </xf>
    <xf numFmtId="49" fontId="8" fillId="2" borderId="0" xfId="19" applyNumberFormat="1" applyFont="1" applyFill="1" applyBorder="1" applyAlignment="1" applyProtection="1">
      <alignment horizontal="center"/>
      <protection hidden="1"/>
    </xf>
    <xf numFmtId="49" fontId="8" fillId="2" borderId="16" xfId="19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vertical="center"/>
    </xf>
    <xf numFmtId="0" fontId="8" fillId="2" borderId="2" xfId="19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left" vertical="justify"/>
    </xf>
    <xf numFmtId="0" fontId="14" fillId="2" borderId="2" xfId="19" applyFont="1" applyFill="1" applyBorder="1" applyAlignment="1" applyProtection="1">
      <alignment/>
      <protection hidden="1"/>
    </xf>
    <xf numFmtId="0" fontId="13" fillId="2" borderId="2" xfId="19" applyFont="1" applyFill="1" applyBorder="1" applyAlignment="1" applyProtection="1">
      <alignment horizontal="center"/>
      <protection hidden="1"/>
    </xf>
    <xf numFmtId="2" fontId="13" fillId="2" borderId="0" xfId="19" applyNumberFormat="1" applyFont="1" applyFill="1" applyBorder="1" applyAlignment="1" applyProtection="1">
      <alignment horizontal="center"/>
      <protection hidden="1"/>
    </xf>
    <xf numFmtId="1" fontId="16" fillId="2" borderId="2" xfId="19" applyNumberFormat="1" applyFont="1" applyFill="1" applyBorder="1" applyAlignment="1" applyProtection="1">
      <alignment horizontal="center"/>
      <protection hidden="1"/>
    </xf>
    <xf numFmtId="49" fontId="1" fillId="2" borderId="2" xfId="19" applyNumberFormat="1" applyFont="1" applyFill="1" applyBorder="1" applyAlignment="1" applyProtection="1">
      <alignment horizontal="center"/>
      <protection hidden="1"/>
    </xf>
    <xf numFmtId="165" fontId="1" fillId="0" borderId="0" xfId="19" applyNumberFormat="1" applyBorder="1" applyProtection="1">
      <alignment/>
      <protection/>
    </xf>
    <xf numFmtId="0" fontId="8" fillId="2" borderId="23" xfId="19" applyFont="1" applyFill="1" applyBorder="1" applyAlignment="1" applyProtection="1">
      <alignment/>
      <protection hidden="1"/>
    </xf>
    <xf numFmtId="0" fontId="8" fillId="2" borderId="24" xfId="19" applyFont="1" applyFill="1" applyBorder="1" applyAlignment="1" applyProtection="1">
      <alignment/>
      <protection hidden="1"/>
    </xf>
    <xf numFmtId="0" fontId="13" fillId="2" borderId="22" xfId="19" applyFont="1" applyFill="1" applyBorder="1" applyAlignment="1" applyProtection="1">
      <alignment horizontal="left"/>
      <protection hidden="1"/>
    </xf>
    <xf numFmtId="0" fontId="13" fillId="2" borderId="24" xfId="19" applyFont="1" applyFill="1" applyBorder="1" applyAlignment="1" applyProtection="1">
      <alignment horizontal="left"/>
      <protection hidden="1"/>
    </xf>
    <xf numFmtId="0" fontId="13" fillId="2" borderId="24" xfId="19" applyFont="1" applyFill="1" applyBorder="1" applyProtection="1">
      <alignment/>
      <protection hidden="1"/>
    </xf>
    <xf numFmtId="0" fontId="13" fillId="0" borderId="50" xfId="19" applyFont="1" applyFill="1" applyBorder="1" applyAlignment="1" applyProtection="1">
      <alignment horizontal="center"/>
      <protection hidden="1"/>
    </xf>
    <xf numFmtId="2" fontId="13" fillId="2" borderId="27" xfId="19" applyNumberFormat="1" applyFont="1" applyFill="1" applyBorder="1" applyAlignment="1" applyProtection="1">
      <alignment horizontal="right"/>
      <protection hidden="1"/>
    </xf>
    <xf numFmtId="1" fontId="16" fillId="2" borderId="61" xfId="19" applyNumberFormat="1" applyFont="1" applyFill="1" applyBorder="1" applyAlignment="1" applyProtection="1">
      <alignment horizontal="center"/>
      <protection hidden="1"/>
    </xf>
    <xf numFmtId="165" fontId="1" fillId="0" borderId="57" xfId="19" applyNumberFormat="1" applyBorder="1" applyAlignment="1" applyProtection="1">
      <alignment horizontal="right"/>
      <protection/>
    </xf>
    <xf numFmtId="0" fontId="8" fillId="2" borderId="29" xfId="19" applyFont="1" applyFill="1" applyBorder="1" applyAlignment="1" applyProtection="1">
      <alignment/>
      <protection hidden="1"/>
    </xf>
    <xf numFmtId="0" fontId="8" fillId="2" borderId="30" xfId="19" applyFont="1" applyFill="1" applyBorder="1" applyAlignment="1" applyProtection="1">
      <alignment/>
      <protection hidden="1"/>
    </xf>
    <xf numFmtId="0" fontId="1" fillId="2" borderId="22" xfId="19" applyFont="1" applyFill="1" applyBorder="1" applyProtection="1">
      <alignment/>
      <protection hidden="1"/>
    </xf>
    <xf numFmtId="0" fontId="13" fillId="0" borderId="26" xfId="19" applyFont="1" applyFill="1" applyBorder="1" applyAlignment="1" applyProtection="1">
      <alignment horizontal="center"/>
      <protection hidden="1"/>
    </xf>
    <xf numFmtId="3" fontId="13" fillId="2" borderId="40" xfId="19" applyNumberFormat="1" applyFont="1" applyFill="1" applyBorder="1" applyAlignment="1" applyProtection="1">
      <alignment horizontal="right"/>
      <protection hidden="1"/>
    </xf>
    <xf numFmtId="1" fontId="16" fillId="2" borderId="51" xfId="19" applyNumberFormat="1" applyFont="1" applyFill="1" applyBorder="1" applyAlignment="1" applyProtection="1">
      <alignment horizontal="center"/>
      <protection hidden="1"/>
    </xf>
    <xf numFmtId="1" fontId="16" fillId="2" borderId="62" xfId="19" applyNumberFormat="1" applyFont="1" applyFill="1" applyBorder="1" applyAlignment="1" applyProtection="1">
      <alignment horizontal="center"/>
      <protection hidden="1"/>
    </xf>
    <xf numFmtId="0" fontId="8" fillId="2" borderId="33" xfId="19" applyFont="1" applyFill="1" applyBorder="1" applyAlignment="1" applyProtection="1">
      <alignment/>
      <protection hidden="1"/>
    </xf>
    <xf numFmtId="0" fontId="8" fillId="2" borderId="34" xfId="19" applyFont="1" applyFill="1" applyBorder="1" applyAlignment="1" applyProtection="1">
      <alignment/>
      <protection hidden="1"/>
    </xf>
    <xf numFmtId="0" fontId="13" fillId="2" borderId="33" xfId="19" applyFont="1" applyFill="1" applyBorder="1" applyAlignment="1" applyProtection="1">
      <alignment horizontal="left"/>
      <protection hidden="1"/>
    </xf>
    <xf numFmtId="0" fontId="13" fillId="2" borderId="34" xfId="19" applyFont="1" applyFill="1" applyBorder="1" applyAlignment="1" applyProtection="1">
      <alignment horizontal="left"/>
      <protection hidden="1"/>
    </xf>
    <xf numFmtId="0" fontId="1" fillId="2" borderId="34" xfId="19" applyFont="1" applyFill="1" applyBorder="1" applyProtection="1">
      <alignment/>
      <protection hidden="1"/>
    </xf>
    <xf numFmtId="0" fontId="13" fillId="0" borderId="36" xfId="19" applyFont="1" applyFill="1" applyBorder="1" applyAlignment="1" applyProtection="1">
      <alignment horizontal="center"/>
      <protection hidden="1"/>
    </xf>
    <xf numFmtId="3" fontId="13" fillId="2" borderId="63" xfId="19" applyNumberFormat="1" applyFont="1" applyFill="1" applyBorder="1" applyAlignment="1" applyProtection="1">
      <alignment horizontal="right"/>
      <protection hidden="1"/>
    </xf>
    <xf numFmtId="1" fontId="16" fillId="2" borderId="54" xfId="19" applyNumberFormat="1" applyFont="1" applyFill="1" applyBorder="1" applyAlignment="1" applyProtection="1">
      <alignment horizontal="center"/>
      <protection hidden="1"/>
    </xf>
    <xf numFmtId="0" fontId="8" fillId="2" borderId="15" xfId="19" applyFont="1" applyFill="1" applyBorder="1" applyAlignment="1" applyProtection="1">
      <alignment horizontal="center"/>
      <protection hidden="1"/>
    </xf>
    <xf numFmtId="49" fontId="1" fillId="2" borderId="0" xfId="19" applyNumberFormat="1" applyFont="1" applyFill="1" applyBorder="1" applyProtection="1">
      <alignment/>
      <protection hidden="1"/>
    </xf>
    <xf numFmtId="165" fontId="1" fillId="0" borderId="0" xfId="19" applyNumberFormat="1" applyProtection="1">
      <alignment/>
      <protection/>
    </xf>
    <xf numFmtId="0" fontId="19" fillId="2" borderId="43" xfId="19" applyFont="1" applyFill="1" applyBorder="1" applyAlignment="1" applyProtection="1">
      <alignment horizontal="left" vertical="center"/>
      <protection hidden="1" locked="0"/>
    </xf>
    <xf numFmtId="0" fontId="6" fillId="2" borderId="44" xfId="19" applyFont="1" applyFill="1" applyBorder="1" applyAlignment="1" applyProtection="1">
      <alignment horizontal="left" vertical="center"/>
      <protection hidden="1" locked="0"/>
    </xf>
    <xf numFmtId="0" fontId="1" fillId="0" borderId="44" xfId="19" applyFont="1" applyBorder="1" applyAlignment="1" applyProtection="1">
      <alignment horizontal="left" vertical="center"/>
      <protection hidden="1" locked="0"/>
    </xf>
    <xf numFmtId="0" fontId="1" fillId="0" borderId="45" xfId="19" applyFont="1" applyBorder="1" applyAlignment="1" applyProtection="1">
      <alignment horizontal="left" vertical="center"/>
      <protection hidden="1" locked="0"/>
    </xf>
    <xf numFmtId="165" fontId="1" fillId="0" borderId="64" xfId="19" applyNumberFormat="1" applyFill="1" applyBorder="1" applyProtection="1">
      <alignment/>
      <protection/>
    </xf>
    <xf numFmtId="0" fontId="6" fillId="2" borderId="46" xfId="19" applyFont="1" applyFill="1" applyBorder="1" applyAlignment="1" applyProtection="1">
      <alignment horizontal="left" vertical="center"/>
      <protection hidden="1" locked="0"/>
    </xf>
    <xf numFmtId="0" fontId="6" fillId="2" borderId="0" xfId="19" applyFont="1" applyFill="1" applyBorder="1" applyAlignment="1" applyProtection="1">
      <alignment horizontal="left" vertical="center"/>
      <protection hidden="1" locked="0"/>
    </xf>
    <xf numFmtId="0" fontId="1" fillId="0" borderId="0" xfId="19" applyFont="1" applyBorder="1" applyAlignment="1" applyProtection="1">
      <alignment horizontal="left" vertical="center"/>
      <protection hidden="1" locked="0"/>
    </xf>
    <xf numFmtId="0" fontId="1" fillId="0" borderId="47" xfId="19" applyFont="1" applyBorder="1" applyAlignment="1" applyProtection="1">
      <alignment horizontal="left" vertical="center"/>
      <protection hidden="1" locked="0"/>
    </xf>
    <xf numFmtId="168" fontId="1" fillId="0" borderId="64" xfId="19" applyNumberFormat="1" applyFill="1" applyBorder="1" applyAlignment="1" applyProtection="1">
      <alignment horizontal="right"/>
      <protection/>
    </xf>
    <xf numFmtId="0" fontId="6" fillId="2" borderId="48" xfId="19" applyFont="1" applyFill="1" applyBorder="1" applyAlignment="1" applyProtection="1">
      <alignment horizontal="left" vertical="center"/>
      <protection hidden="1" locked="0"/>
    </xf>
    <xf numFmtId="0" fontId="6" fillId="2" borderId="22" xfId="19" applyFont="1" applyFill="1" applyBorder="1" applyAlignment="1" applyProtection="1">
      <alignment horizontal="left" vertical="center"/>
      <protection hidden="1" locked="0"/>
    </xf>
    <xf numFmtId="0" fontId="1" fillId="0" borderId="22" xfId="19" applyFont="1" applyBorder="1" applyAlignment="1" applyProtection="1">
      <alignment horizontal="left" vertical="center"/>
      <protection hidden="1" locked="0"/>
    </xf>
    <xf numFmtId="0" fontId="1" fillId="0" borderId="49" xfId="19" applyFont="1" applyBorder="1" applyAlignment="1" applyProtection="1">
      <alignment horizontal="left" vertical="center"/>
      <protection hidden="1" locked="0"/>
    </xf>
    <xf numFmtId="168" fontId="1" fillId="0" borderId="64" xfId="19" applyNumberFormat="1" applyBorder="1" applyAlignment="1" applyProtection="1">
      <alignment horizontal="right"/>
      <protection/>
    </xf>
    <xf numFmtId="0" fontId="1" fillId="2" borderId="0" xfId="19" applyFill="1" applyProtection="1">
      <alignment/>
      <protection/>
    </xf>
    <xf numFmtId="0" fontId="8" fillId="6" borderId="65" xfId="19" applyFont="1" applyFill="1" applyBorder="1" applyAlignment="1" applyProtection="1">
      <alignment horizontal="center"/>
      <protection hidden="1"/>
    </xf>
    <xf numFmtId="165" fontId="8" fillId="6" borderId="66" xfId="19" applyNumberFormat="1" applyFont="1" applyFill="1" applyBorder="1" applyAlignment="1" applyProtection="1">
      <alignment horizontal="right"/>
      <protection hidden="1"/>
    </xf>
    <xf numFmtId="165" fontId="8" fillId="6" borderId="67" xfId="19" applyNumberFormat="1" applyFont="1" applyFill="1" applyBorder="1" applyAlignment="1" applyProtection="1">
      <alignment horizontal="right"/>
      <protection hidden="1"/>
    </xf>
    <xf numFmtId="165" fontId="8" fillId="6" borderId="65" xfId="19" applyNumberFormat="1" applyFont="1" applyFill="1" applyBorder="1" applyAlignment="1" applyProtection="1">
      <alignment horizontal="right"/>
      <protection hidden="1"/>
    </xf>
    <xf numFmtId="0" fontId="8" fillId="2" borderId="1" xfId="19" applyFont="1" applyFill="1" applyBorder="1" applyAlignment="1" applyProtection="1">
      <alignment horizontal="center"/>
      <protection hidden="1"/>
    </xf>
    <xf numFmtId="0" fontId="8" fillId="2" borderId="2" xfId="19" applyFont="1" applyFill="1" applyBorder="1" applyAlignment="1" applyProtection="1">
      <alignment horizontal="center"/>
      <protection hidden="1"/>
    </xf>
    <xf numFmtId="165" fontId="1" fillId="3" borderId="61" xfId="19" applyNumberFormat="1" applyFont="1" applyFill="1" applyBorder="1" applyAlignment="1" applyProtection="1">
      <alignment horizontal="right"/>
      <protection hidden="1"/>
    </xf>
    <xf numFmtId="0" fontId="8" fillId="2" borderId="29" xfId="19" applyFont="1" applyFill="1" applyBorder="1" applyAlignment="1" applyProtection="1">
      <alignment horizontal="center"/>
      <protection hidden="1"/>
    </xf>
    <xf numFmtId="0" fontId="8" fillId="2" borderId="30" xfId="19" applyFont="1" applyFill="1" applyBorder="1" applyAlignment="1" applyProtection="1">
      <alignment horizontal="center"/>
      <protection hidden="1"/>
    </xf>
    <xf numFmtId="0" fontId="8" fillId="2" borderId="62" xfId="19" applyFont="1" applyFill="1" applyBorder="1" applyAlignment="1" applyProtection="1">
      <alignment horizontal="center"/>
      <protection hidden="1"/>
    </xf>
    <xf numFmtId="0" fontId="8" fillId="6" borderId="66" xfId="19" applyFont="1" applyFill="1" applyBorder="1" applyAlignment="1" applyProtection="1">
      <alignment horizontal="center"/>
      <protection hidden="1"/>
    </xf>
    <xf numFmtId="0" fontId="8" fillId="6" borderId="67" xfId="19" applyFont="1" applyFill="1" applyBorder="1" applyAlignment="1" applyProtection="1">
      <alignment horizontal="center"/>
      <protection hidden="1"/>
    </xf>
    <xf numFmtId="0" fontId="3" fillId="0" borderId="68" xfId="19" applyFont="1" applyFill="1" applyBorder="1" applyAlignment="1" applyProtection="1">
      <alignment horizontal="centerContinuous" vertical="center"/>
      <protection hidden="1"/>
    </xf>
    <xf numFmtId="0" fontId="2" fillId="0" borderId="68" xfId="19" applyFont="1" applyBorder="1" applyAlignment="1" applyProtection="1">
      <alignment horizontal="centerContinuous" vertical="center"/>
      <protection hidden="1"/>
    </xf>
    <xf numFmtId="0" fontId="21" fillId="0" borderId="68" xfId="19" applyFont="1" applyFill="1" applyBorder="1" applyAlignment="1" applyProtection="1">
      <alignment horizontal="centerContinuous" vertical="center"/>
      <protection hidden="1"/>
    </xf>
    <xf numFmtId="0" fontId="1" fillId="0" borderId="68" xfId="19" applyBorder="1" applyAlignment="1" applyProtection="1">
      <alignment horizontal="centerContinuous" vertical="center"/>
      <protection hidden="1"/>
    </xf>
    <xf numFmtId="0" fontId="2" fillId="0" borderId="68" xfId="19" applyFont="1" applyBorder="1" applyAlignment="1" applyProtection="1">
      <alignment horizontal="centerContinuous" vertical="center"/>
      <protection hidden="1"/>
    </xf>
    <xf numFmtId="0" fontId="5" fillId="0" borderId="68" xfId="19" applyFont="1" applyBorder="1" applyAlignment="1" applyProtection="1">
      <alignment horizontal="centerContinuous" vertical="center"/>
      <protection hidden="1"/>
    </xf>
    <xf numFmtId="0" fontId="2" fillId="0" borderId="69" xfId="19" applyFont="1" applyBorder="1" applyAlignment="1" applyProtection="1">
      <alignment horizontal="centerContinuous" vertical="center"/>
      <protection hidden="1"/>
    </xf>
    <xf numFmtId="0" fontId="22" fillId="0" borderId="68" xfId="19" applyFont="1" applyBorder="1" applyAlignment="1" applyProtection="1">
      <alignment horizontal="centerContinuous" vertical="center"/>
      <protection hidden="1"/>
    </xf>
    <xf numFmtId="165" fontId="1" fillId="3" borderId="24" xfId="19" applyNumberFormat="1" applyFont="1" applyFill="1" applyBorder="1" applyAlignment="1" applyProtection="1">
      <alignment horizontal="right"/>
      <protection hidden="1"/>
    </xf>
    <xf numFmtId="0" fontId="22" fillId="0" borderId="70" xfId="19" applyFont="1" applyBorder="1" applyAlignment="1" applyProtection="1">
      <alignment horizontal="centerContinuous" vertical="center"/>
      <protection hidden="1"/>
    </xf>
    <xf numFmtId="0" fontId="1" fillId="0" borderId="67" xfId="19" applyBorder="1" applyAlignment="1" applyProtection="1">
      <alignment horizontal="centerContinuous"/>
      <protection hidden="1"/>
    </xf>
    <xf numFmtId="0" fontId="1" fillId="0" borderId="15" xfId="19" applyBorder="1" applyProtection="1">
      <alignment/>
      <protection/>
    </xf>
    <xf numFmtId="0" fontId="1" fillId="0" borderId="0" xfId="19" applyBorder="1" applyProtection="1">
      <alignment/>
      <protection/>
    </xf>
    <xf numFmtId="0" fontId="1" fillId="0" borderId="16" xfId="19" applyBorder="1" applyProtection="1">
      <alignment/>
      <protection/>
    </xf>
    <xf numFmtId="0" fontId="1" fillId="0" borderId="71" xfId="19" applyBorder="1" applyAlignment="1" applyProtection="1">
      <alignment/>
      <protection hidden="1"/>
    </xf>
    <xf numFmtId="0" fontId="2" fillId="0" borderId="71" xfId="19" applyFont="1" applyBorder="1" applyAlignment="1" applyProtection="1">
      <alignment horizontal="centerContinuous"/>
      <protection hidden="1"/>
    </xf>
    <xf numFmtId="0" fontId="23" fillId="0" borderId="71" xfId="19" applyFont="1" applyBorder="1" applyAlignment="1" applyProtection="1">
      <alignment horizontal="centerContinuous"/>
      <protection hidden="1"/>
    </xf>
    <xf numFmtId="0" fontId="1" fillId="0" borderId="71" xfId="19" applyBorder="1" applyAlignment="1" applyProtection="1">
      <alignment horizontal="centerContinuous"/>
      <protection hidden="1"/>
    </xf>
    <xf numFmtId="0" fontId="7" fillId="2" borderId="72" xfId="19" applyFont="1" applyFill="1" applyBorder="1" applyAlignment="1" applyProtection="1">
      <alignment/>
      <protection hidden="1"/>
    </xf>
    <xf numFmtId="0" fontId="6" fillId="2" borderId="73" xfId="19" applyFont="1" applyFill="1" applyBorder="1" applyProtection="1">
      <alignment/>
      <protection hidden="1"/>
    </xf>
    <xf numFmtId="0" fontId="1" fillId="2" borderId="73" xfId="19" applyFill="1" applyBorder="1" applyProtection="1">
      <alignment/>
      <protection hidden="1"/>
    </xf>
    <xf numFmtId="0" fontId="9" fillId="2" borderId="3" xfId="19" applyFont="1" applyFill="1" applyBorder="1" applyProtection="1">
      <alignment/>
      <protection hidden="1"/>
    </xf>
    <xf numFmtId="0" fontId="11" fillId="2" borderId="8" xfId="19" applyFont="1" applyFill="1" applyBorder="1" applyProtection="1">
      <alignment/>
      <protection hidden="1"/>
    </xf>
    <xf numFmtId="0" fontId="7" fillId="2" borderId="74" xfId="19" applyFont="1" applyFill="1" applyBorder="1" applyAlignment="1" applyProtection="1">
      <alignment vertical="center"/>
      <protection hidden="1"/>
    </xf>
    <xf numFmtId="0" fontId="7" fillId="2" borderId="75" xfId="19" applyFont="1" applyFill="1" applyBorder="1" applyAlignment="1" applyProtection="1">
      <alignment horizontal="center" vertical="center"/>
      <protection hidden="1"/>
    </xf>
    <xf numFmtId="0" fontId="6" fillId="2" borderId="0" xfId="19" applyFont="1" applyFill="1" applyBorder="1" applyAlignment="1" applyProtection="1">
      <alignment/>
      <protection hidden="1"/>
    </xf>
    <xf numFmtId="0" fontId="7" fillId="2" borderId="1" xfId="19" applyFont="1" applyFill="1" applyBorder="1" applyAlignment="1" applyProtection="1">
      <alignment horizontal="center"/>
      <protection hidden="1"/>
    </xf>
    <xf numFmtId="0" fontId="14" fillId="2" borderId="2" xfId="19" applyFont="1" applyFill="1" applyBorder="1" applyProtection="1">
      <alignment/>
      <protection hidden="1"/>
    </xf>
    <xf numFmtId="0" fontId="1" fillId="2" borderId="2" xfId="19" applyFont="1" applyFill="1" applyBorder="1" applyProtection="1">
      <alignment/>
      <protection hidden="1"/>
    </xf>
    <xf numFmtId="0" fontId="19" fillId="2" borderId="1" xfId="19" applyFont="1" applyFill="1" applyBorder="1" applyAlignment="1" applyProtection="1">
      <alignment horizontal="centerContinuous"/>
      <protection hidden="1"/>
    </xf>
    <xf numFmtId="0" fontId="19" fillId="2" borderId="2" xfId="19" applyFont="1" applyFill="1" applyBorder="1" applyAlignment="1" applyProtection="1">
      <alignment horizontal="centerContinuous"/>
      <protection hidden="1"/>
    </xf>
    <xf numFmtId="0" fontId="19" fillId="2" borderId="3" xfId="19" applyFont="1" applyFill="1" applyBorder="1" applyAlignment="1" applyProtection="1">
      <alignment horizontal="centerContinuous"/>
      <protection hidden="1"/>
    </xf>
    <xf numFmtId="0" fontId="11" fillId="2" borderId="23" xfId="19" applyFont="1" applyFill="1" applyBorder="1" applyAlignment="1" applyProtection="1">
      <alignment horizontal="center"/>
      <protection hidden="1"/>
    </xf>
    <xf numFmtId="0" fontId="19" fillId="2" borderId="38" xfId="19" applyFont="1" applyFill="1" applyBorder="1" applyAlignment="1" applyProtection="1">
      <alignment/>
      <protection hidden="1"/>
    </xf>
    <xf numFmtId="0" fontId="7" fillId="2" borderId="22" xfId="19" applyFont="1" applyFill="1" applyBorder="1" applyAlignment="1" applyProtection="1">
      <alignment/>
      <protection hidden="1"/>
    </xf>
    <xf numFmtId="0" fontId="1" fillId="0" borderId="0" xfId="19" applyBorder="1" applyAlignment="1" applyProtection="1">
      <alignment horizontal="center"/>
      <protection/>
    </xf>
    <xf numFmtId="0" fontId="11" fillId="2" borderId="38" xfId="19" applyFont="1" applyFill="1" applyBorder="1" applyAlignment="1" applyProtection="1">
      <alignment horizontal="center"/>
      <protection hidden="1"/>
    </xf>
    <xf numFmtId="0" fontId="25" fillId="2" borderId="38" xfId="19" applyFont="1" applyFill="1" applyBorder="1" applyAlignment="1" applyProtection="1">
      <alignment horizontal="center"/>
      <protection hidden="1"/>
    </xf>
    <xf numFmtId="0" fontId="26" fillId="2" borderId="38" xfId="19" applyFont="1" applyFill="1" applyBorder="1" applyAlignment="1" applyProtection="1">
      <alignment horizontal="center"/>
      <protection hidden="1"/>
    </xf>
    <xf numFmtId="0" fontId="26" fillId="2" borderId="18" xfId="19" applyFont="1" applyFill="1" applyBorder="1" applyAlignment="1" applyProtection="1">
      <alignment horizontal="center"/>
      <protection hidden="1"/>
    </xf>
    <xf numFmtId="0" fontId="19" fillId="2" borderId="18" xfId="19" applyFont="1" applyFill="1" applyBorder="1" applyAlignment="1" applyProtection="1">
      <alignment/>
      <protection hidden="1"/>
    </xf>
    <xf numFmtId="0" fontId="7" fillId="2" borderId="8" xfId="19" applyFont="1" applyFill="1" applyBorder="1" applyAlignment="1" applyProtection="1">
      <alignment/>
      <protection hidden="1"/>
    </xf>
    <xf numFmtId="0" fontId="6" fillId="2" borderId="8" xfId="19" applyFont="1" applyFill="1" applyBorder="1" applyAlignment="1" applyProtection="1">
      <alignment/>
      <protection hidden="1"/>
    </xf>
    <xf numFmtId="0" fontId="1" fillId="2" borderId="8" xfId="19" applyFont="1" applyFill="1" applyBorder="1" applyProtection="1">
      <alignment/>
      <protection hidden="1"/>
    </xf>
    <xf numFmtId="0" fontId="1" fillId="2" borderId="8" xfId="19" applyFill="1" applyBorder="1" applyProtection="1">
      <alignment/>
      <protection hidden="1"/>
    </xf>
    <xf numFmtId="0" fontId="6" fillId="2" borderId="76" xfId="19" applyFont="1" applyFill="1" applyBorder="1" applyAlignment="1" applyProtection="1">
      <alignment horizontal="center" vertical="justify"/>
      <protection hidden="1"/>
    </xf>
    <xf numFmtId="0" fontId="1" fillId="2" borderId="2" xfId="19" applyFont="1" applyFill="1" applyBorder="1" applyAlignment="1" applyProtection="1">
      <alignment horizontal="left" vertical="center" indent="1"/>
      <protection hidden="1"/>
    </xf>
    <xf numFmtId="0" fontId="1" fillId="2" borderId="3" xfId="19" applyFont="1" applyFill="1" applyBorder="1" applyProtection="1">
      <alignment/>
      <protection hidden="1"/>
    </xf>
    <xf numFmtId="0" fontId="8" fillId="0" borderId="21" xfId="19" applyFont="1" applyBorder="1" applyAlignment="1" applyProtection="1">
      <alignment horizontal="center"/>
      <protection/>
    </xf>
    <xf numFmtId="0" fontId="8" fillId="0" borderId="77" xfId="19" applyFont="1" applyBorder="1" applyAlignment="1" applyProtection="1">
      <alignment horizontal="center"/>
      <protection/>
    </xf>
    <xf numFmtId="0" fontId="8" fillId="0" borderId="48" xfId="19" applyFont="1" applyBorder="1" applyAlignment="1" applyProtection="1">
      <alignment horizontal="center"/>
      <protection/>
    </xf>
    <xf numFmtId="0" fontId="27" fillId="0" borderId="39" xfId="19" applyFont="1" applyBorder="1" applyAlignment="1" applyProtection="1">
      <alignment horizontal="center"/>
      <protection/>
    </xf>
    <xf numFmtId="0" fontId="11" fillId="2" borderId="50" xfId="19" applyFont="1" applyFill="1" applyBorder="1" applyAlignment="1" applyProtection="1">
      <alignment horizontal="center"/>
      <protection hidden="1"/>
    </xf>
    <xf numFmtId="165" fontId="1" fillId="0" borderId="57" xfId="19" applyNumberFormat="1" applyBorder="1" applyProtection="1">
      <alignment/>
      <protection/>
    </xf>
    <xf numFmtId="165" fontId="1" fillId="0" borderId="64" xfId="19" applyNumberFormat="1" applyBorder="1" applyAlignment="1" applyProtection="1">
      <alignment horizontal="right"/>
      <protection/>
    </xf>
    <xf numFmtId="165" fontId="1" fillId="0" borderId="64" xfId="19" applyNumberFormat="1" applyFont="1" applyBorder="1" applyAlignment="1" applyProtection="1">
      <alignment horizontal="right"/>
      <protection/>
    </xf>
    <xf numFmtId="165" fontId="1" fillId="0" borderId="78" xfId="19" applyNumberFormat="1" applyBorder="1" applyAlignment="1" applyProtection="1">
      <alignment horizontal="right"/>
      <protection/>
    </xf>
    <xf numFmtId="165" fontId="12" fillId="0" borderId="31" xfId="19" applyNumberFormat="1" applyFont="1" applyBorder="1" applyProtection="1">
      <alignment/>
      <protection/>
    </xf>
    <xf numFmtId="0" fontId="11" fillId="2" borderId="41" xfId="19" applyFont="1" applyFill="1" applyBorder="1" applyAlignment="1" applyProtection="1">
      <alignment horizontal="center"/>
      <protection hidden="1"/>
    </xf>
    <xf numFmtId="165" fontId="1" fillId="0" borderId="57" xfId="19" applyNumberFormat="1" applyFont="1" applyBorder="1" applyProtection="1">
      <alignment/>
      <protection/>
    </xf>
    <xf numFmtId="165" fontId="1" fillId="0" borderId="78" xfId="19" applyNumberFormat="1" applyFont="1" applyBorder="1" applyAlignment="1" applyProtection="1">
      <alignment horizontal="right"/>
      <protection/>
    </xf>
    <xf numFmtId="0" fontId="11" fillId="2" borderId="36" xfId="19" applyFont="1" applyFill="1" applyBorder="1" applyAlignment="1" applyProtection="1">
      <alignment horizontal="center"/>
      <protection hidden="1"/>
    </xf>
    <xf numFmtId="165" fontId="8" fillId="7" borderId="57" xfId="19" applyNumberFormat="1" applyFont="1" applyFill="1" applyBorder="1" applyProtection="1">
      <alignment/>
      <protection/>
    </xf>
    <xf numFmtId="165" fontId="8" fillId="7" borderId="28" xfId="19" applyNumberFormat="1" applyFont="1" applyFill="1" applyBorder="1" applyAlignment="1" applyProtection="1">
      <alignment horizontal="right"/>
      <protection/>
    </xf>
    <xf numFmtId="165" fontId="27" fillId="7" borderId="62" xfId="19" applyNumberFormat="1" applyFont="1" applyFill="1" applyBorder="1" applyProtection="1">
      <alignment/>
      <protection/>
    </xf>
    <xf numFmtId="0" fontId="11" fillId="2" borderId="17" xfId="19" applyFont="1" applyFill="1" applyBorder="1" applyAlignment="1" applyProtection="1">
      <alignment horizontal="center"/>
      <protection hidden="1"/>
    </xf>
    <xf numFmtId="0" fontId="11" fillId="2" borderId="76" xfId="19" applyFont="1" applyFill="1" applyBorder="1" applyAlignment="1" applyProtection="1">
      <alignment horizontal="center"/>
      <protection hidden="1"/>
    </xf>
    <xf numFmtId="165" fontId="8" fillId="7" borderId="64" xfId="19" applyNumberFormat="1" applyFont="1" applyFill="1" applyBorder="1" applyAlignment="1" applyProtection="1">
      <alignment horizontal="right"/>
      <protection/>
    </xf>
    <xf numFmtId="165" fontId="27" fillId="7" borderId="31" xfId="19" applyNumberFormat="1" applyFont="1" applyFill="1" applyBorder="1" applyProtection="1">
      <alignment/>
      <protection/>
    </xf>
    <xf numFmtId="0" fontId="11" fillId="2" borderId="13" xfId="19" applyFont="1" applyFill="1" applyBorder="1" applyAlignment="1" applyProtection="1">
      <alignment horizontal="center"/>
      <protection hidden="1"/>
    </xf>
    <xf numFmtId="0" fontId="1" fillId="2" borderId="12" xfId="19" applyFont="1" applyFill="1" applyBorder="1" applyAlignment="1" applyProtection="1">
      <alignment horizontal="left"/>
      <protection hidden="1"/>
    </xf>
    <xf numFmtId="0" fontId="1" fillId="2" borderId="12" xfId="19" applyFont="1" applyFill="1" applyBorder="1" applyProtection="1">
      <alignment/>
      <protection hidden="1"/>
    </xf>
    <xf numFmtId="165" fontId="1" fillId="0" borderId="57" xfId="19" applyNumberFormat="1" applyFill="1" applyBorder="1" applyProtection="1">
      <alignment/>
      <protection/>
    </xf>
    <xf numFmtId="165" fontId="1" fillId="0" borderId="64" xfId="19" applyNumberFormat="1" applyFill="1" applyBorder="1" applyAlignment="1" applyProtection="1">
      <alignment horizontal="right"/>
      <protection/>
    </xf>
    <xf numFmtId="165" fontId="1" fillId="0" borderId="78" xfId="19" applyNumberFormat="1" applyFill="1" applyBorder="1" applyAlignment="1" applyProtection="1">
      <alignment horizontal="right"/>
      <protection/>
    </xf>
    <xf numFmtId="0" fontId="11" fillId="2" borderId="26" xfId="19" applyFont="1" applyFill="1" applyBorder="1" applyAlignment="1" applyProtection="1">
      <alignment horizontal="center"/>
      <protection hidden="1"/>
    </xf>
    <xf numFmtId="0" fontId="1" fillId="2" borderId="30" xfId="19" applyFont="1" applyFill="1" applyBorder="1" applyAlignment="1" applyProtection="1">
      <alignment horizontal="left"/>
      <protection hidden="1"/>
    </xf>
    <xf numFmtId="0" fontId="1" fillId="2" borderId="30" xfId="19" applyFont="1" applyFill="1" applyBorder="1" applyProtection="1">
      <alignment/>
      <protection hidden="1"/>
    </xf>
    <xf numFmtId="0" fontId="28" fillId="2" borderId="79" xfId="19" applyFont="1" applyFill="1" applyBorder="1" applyAlignment="1" applyProtection="1">
      <alignment horizontal="center"/>
      <protection hidden="1"/>
    </xf>
    <xf numFmtId="0" fontId="28" fillId="2" borderId="5" xfId="19" applyFont="1" applyFill="1" applyBorder="1" applyAlignment="1" applyProtection="1">
      <alignment horizontal="left"/>
      <protection hidden="1"/>
    </xf>
    <xf numFmtId="0" fontId="28" fillId="2" borderId="5" xfId="19" applyFont="1" applyFill="1" applyBorder="1" applyProtection="1">
      <alignment/>
      <protection hidden="1"/>
    </xf>
    <xf numFmtId="165" fontId="29" fillId="0" borderId="57" xfId="19" applyNumberFormat="1" applyFont="1" applyFill="1" applyBorder="1" applyProtection="1">
      <alignment/>
      <protection/>
    </xf>
    <xf numFmtId="165" fontId="29" fillId="0" borderId="64" xfId="19" applyNumberFormat="1" applyFont="1" applyFill="1" applyBorder="1" applyAlignment="1" applyProtection="1">
      <alignment horizontal="right"/>
      <protection/>
    </xf>
    <xf numFmtId="165" fontId="29" fillId="0" borderId="78" xfId="19" applyNumberFormat="1" applyFont="1" applyFill="1" applyBorder="1" applyAlignment="1" applyProtection="1">
      <alignment horizontal="right"/>
      <protection/>
    </xf>
    <xf numFmtId="165" fontId="29" fillId="0" borderId="78" xfId="19" applyNumberFormat="1" applyFont="1" applyBorder="1" applyAlignment="1" applyProtection="1">
      <alignment horizontal="right"/>
      <protection/>
    </xf>
    <xf numFmtId="0" fontId="13" fillId="2" borderId="22" xfId="19" applyFont="1" applyFill="1" applyBorder="1" applyProtection="1">
      <alignment/>
      <protection hidden="1"/>
    </xf>
    <xf numFmtId="165" fontId="13" fillId="0" borderId="57" xfId="19" applyNumberFormat="1" applyFont="1" applyFill="1" applyBorder="1" applyProtection="1">
      <alignment/>
      <protection/>
    </xf>
    <xf numFmtId="165" fontId="13" fillId="0" borderId="64" xfId="19" applyNumberFormat="1" applyFont="1" applyFill="1" applyBorder="1" applyAlignment="1" applyProtection="1">
      <alignment horizontal="right"/>
      <protection/>
    </xf>
    <xf numFmtId="165" fontId="13" fillId="0" borderId="78" xfId="19" applyNumberFormat="1" applyFont="1" applyFill="1" applyBorder="1" applyAlignment="1" applyProtection="1">
      <alignment horizontal="right"/>
      <protection/>
    </xf>
    <xf numFmtId="165" fontId="13" fillId="0" borderId="78" xfId="19" applyNumberFormat="1" applyFont="1" applyBorder="1" applyAlignment="1" applyProtection="1">
      <alignment horizontal="right"/>
      <protection/>
    </xf>
    <xf numFmtId="0" fontId="12" fillId="2" borderId="80" xfId="19" applyFont="1" applyFill="1" applyBorder="1" applyAlignment="1" applyProtection="1">
      <alignment horizontal="center"/>
      <protection hidden="1"/>
    </xf>
    <xf numFmtId="0" fontId="12" fillId="2" borderId="81" xfId="19" applyFont="1" applyFill="1" applyBorder="1" applyAlignment="1" applyProtection="1">
      <alignment horizontal="left"/>
      <protection hidden="1"/>
    </xf>
    <xf numFmtId="0" fontId="12" fillId="2" borderId="81" xfId="19" applyFont="1" applyFill="1" applyBorder="1" applyProtection="1">
      <alignment/>
      <protection hidden="1"/>
    </xf>
    <xf numFmtId="165" fontId="12" fillId="0" borderId="57" xfId="19" applyNumberFormat="1" applyFont="1" applyFill="1" applyBorder="1" applyProtection="1">
      <alignment/>
      <protection/>
    </xf>
    <xf numFmtId="165" fontId="12" fillId="0" borderId="64" xfId="19" applyNumberFormat="1" applyFont="1" applyFill="1" applyBorder="1" applyAlignment="1" applyProtection="1">
      <alignment horizontal="right"/>
      <protection/>
    </xf>
    <xf numFmtId="165" fontId="12" fillId="0" borderId="78" xfId="19" applyNumberFormat="1" applyFont="1" applyFill="1" applyBorder="1" applyAlignment="1" applyProtection="1">
      <alignment horizontal="right"/>
      <protection/>
    </xf>
    <xf numFmtId="165" fontId="12" fillId="0" borderId="78" xfId="19" applyNumberFormat="1" applyFont="1" applyBorder="1" applyAlignment="1" applyProtection="1">
      <alignment horizontal="right"/>
      <protection/>
    </xf>
    <xf numFmtId="0" fontId="1" fillId="2" borderId="79" xfId="19" applyFont="1" applyFill="1" applyBorder="1" applyAlignment="1" applyProtection="1">
      <alignment horizontal="center"/>
      <protection hidden="1"/>
    </xf>
    <xf numFmtId="0" fontId="1" fillId="2" borderId="22" xfId="19" applyFont="1" applyFill="1" applyBorder="1" applyAlignment="1" applyProtection="1">
      <alignment horizontal="left"/>
      <protection hidden="1"/>
    </xf>
    <xf numFmtId="165" fontId="1" fillId="0" borderId="64" xfId="19" applyNumberFormat="1" applyFont="1" applyFill="1" applyBorder="1" applyAlignment="1" applyProtection="1">
      <alignment horizontal="right"/>
      <protection/>
    </xf>
    <xf numFmtId="0" fontId="8" fillId="2" borderId="76" xfId="19" applyFont="1" applyFill="1" applyBorder="1" applyAlignment="1" applyProtection="1">
      <alignment horizontal="center"/>
      <protection hidden="1"/>
    </xf>
    <xf numFmtId="0" fontId="1" fillId="2" borderId="2" xfId="19" applyFont="1" applyFill="1" applyBorder="1" applyAlignment="1" applyProtection="1">
      <alignment horizontal="left"/>
      <protection hidden="1"/>
    </xf>
    <xf numFmtId="3" fontId="1" fillId="2" borderId="0" xfId="19" applyNumberFormat="1" applyFont="1" applyFill="1" applyBorder="1" applyAlignment="1" applyProtection="1">
      <alignment horizontal="right"/>
      <protection hidden="1"/>
    </xf>
    <xf numFmtId="165" fontId="1" fillId="0" borderId="14" xfId="19" applyNumberFormat="1" applyBorder="1" applyProtection="1">
      <alignment/>
      <protection/>
    </xf>
    <xf numFmtId="165" fontId="1" fillId="0" borderId="82" xfId="19" applyNumberFormat="1" applyBorder="1" applyAlignment="1" applyProtection="1">
      <alignment horizontal="right"/>
      <protection/>
    </xf>
    <xf numFmtId="165" fontId="1" fillId="0" borderId="43" xfId="19" applyNumberFormat="1" applyBorder="1" applyAlignment="1" applyProtection="1">
      <alignment horizontal="right"/>
      <protection/>
    </xf>
    <xf numFmtId="165" fontId="12" fillId="0" borderId="83" xfId="19" applyNumberFormat="1" applyFont="1" applyBorder="1" applyProtection="1">
      <alignment/>
      <protection/>
    </xf>
    <xf numFmtId="0" fontId="30" fillId="8" borderId="84" xfId="19" applyFont="1" applyFill="1" applyBorder="1" applyAlignment="1" applyProtection="1">
      <alignment horizontal="center"/>
      <protection/>
    </xf>
    <xf numFmtId="0" fontId="31" fillId="8" borderId="66" xfId="19" applyFont="1" applyFill="1" applyBorder="1" applyProtection="1">
      <alignment/>
      <protection/>
    </xf>
    <xf numFmtId="0" fontId="31" fillId="8" borderId="67" xfId="19" applyFont="1" applyFill="1" applyBorder="1" applyProtection="1">
      <alignment/>
      <protection/>
    </xf>
    <xf numFmtId="0" fontId="31" fillId="8" borderId="65" xfId="19" applyFont="1" applyFill="1" applyBorder="1" applyProtection="1">
      <alignment/>
      <protection/>
    </xf>
    <xf numFmtId="165" fontId="8" fillId="6" borderId="76" xfId="19" applyNumberFormat="1" applyFont="1" applyFill="1" applyBorder="1" applyAlignment="1" applyProtection="1">
      <alignment horizontal="right"/>
      <protection hidden="1"/>
    </xf>
    <xf numFmtId="165" fontId="27" fillId="6" borderId="76" xfId="19" applyNumberFormat="1" applyFont="1" applyFill="1" applyBorder="1" applyAlignment="1" applyProtection="1">
      <alignment horizontal="right"/>
      <protection hidden="1"/>
    </xf>
    <xf numFmtId="0" fontId="26" fillId="0" borderId="85" xfId="19" applyFont="1" applyFill="1" applyBorder="1" applyAlignment="1" applyProtection="1">
      <alignment horizontal="center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11" fillId="0" borderId="2" xfId="19" applyFont="1" applyFill="1" applyBorder="1" applyProtection="1">
      <alignment/>
      <protection/>
    </xf>
    <xf numFmtId="0" fontId="11" fillId="0" borderId="3" xfId="19" applyFont="1" applyFill="1" applyBorder="1" applyProtection="1">
      <alignment/>
      <protection/>
    </xf>
    <xf numFmtId="165" fontId="1" fillId="0" borderId="21" xfId="19" applyNumberFormat="1" applyBorder="1" applyProtection="1">
      <alignment/>
      <protection/>
    </xf>
    <xf numFmtId="165" fontId="1" fillId="0" borderId="77" xfId="19" applyNumberFormat="1" applyBorder="1" applyAlignment="1" applyProtection="1">
      <alignment horizontal="right"/>
      <protection/>
    </xf>
    <xf numFmtId="165" fontId="1" fillId="0" borderId="48" xfId="19" applyNumberFormat="1" applyBorder="1" applyAlignment="1" applyProtection="1">
      <alignment horizontal="right"/>
      <protection/>
    </xf>
    <xf numFmtId="0" fontId="12" fillId="0" borderId="31" xfId="19" applyFont="1" applyBorder="1" applyProtection="1">
      <alignment/>
      <protection/>
    </xf>
    <xf numFmtId="0" fontId="26" fillId="0" borderId="86" xfId="19" applyFont="1" applyFill="1" applyBorder="1" applyAlignment="1" applyProtection="1">
      <alignment horizontal="center"/>
      <protection/>
    </xf>
    <xf numFmtId="0" fontId="6" fillId="0" borderId="23" xfId="19" applyFont="1" applyFill="1" applyBorder="1" applyProtection="1">
      <alignment/>
      <protection/>
    </xf>
    <xf numFmtId="0" fontId="6" fillId="0" borderId="24" xfId="19" applyFont="1" applyFill="1" applyBorder="1" applyProtection="1">
      <alignment/>
      <protection/>
    </xf>
    <xf numFmtId="0" fontId="11" fillId="0" borderId="24" xfId="19" applyFont="1" applyFill="1" applyBorder="1" applyProtection="1">
      <alignment/>
      <protection/>
    </xf>
    <xf numFmtId="0" fontId="11" fillId="0" borderId="61" xfId="19" applyFont="1" applyFill="1" applyBorder="1" applyProtection="1">
      <alignment/>
      <protection/>
    </xf>
    <xf numFmtId="0" fontId="26" fillId="0" borderId="87" xfId="19" applyFont="1" applyFill="1" applyBorder="1" applyAlignment="1" applyProtection="1">
      <alignment horizontal="center"/>
      <protection/>
    </xf>
    <xf numFmtId="0" fontId="6" fillId="0" borderId="29" xfId="19" applyFont="1" applyFill="1" applyBorder="1" applyProtection="1">
      <alignment/>
      <protection/>
    </xf>
    <xf numFmtId="0" fontId="6" fillId="0" borderId="30" xfId="19" applyFont="1" applyFill="1" applyBorder="1" applyProtection="1">
      <alignment/>
      <protection/>
    </xf>
    <xf numFmtId="0" fontId="11" fillId="0" borderId="30" xfId="19" applyFont="1" applyFill="1" applyBorder="1" applyProtection="1">
      <alignment/>
      <protection/>
    </xf>
    <xf numFmtId="0" fontId="11" fillId="0" borderId="62" xfId="19" applyFont="1" applyFill="1" applyBorder="1" applyProtection="1">
      <alignment/>
      <protection/>
    </xf>
    <xf numFmtId="0" fontId="26" fillId="0" borderId="88" xfId="19" applyFont="1" applyFill="1" applyBorder="1" applyAlignment="1" applyProtection="1">
      <alignment horizontal="center"/>
      <protection/>
    </xf>
    <xf numFmtId="0" fontId="6" fillId="0" borderId="89" xfId="19" applyFont="1" applyFill="1" applyBorder="1" applyProtection="1">
      <alignment/>
      <protection/>
    </xf>
    <xf numFmtId="0" fontId="6" fillId="0" borderId="44" xfId="19" applyFont="1" applyFill="1" applyBorder="1" applyProtection="1">
      <alignment/>
      <protection/>
    </xf>
    <xf numFmtId="0" fontId="11" fillId="0" borderId="44" xfId="19" applyFont="1" applyFill="1" applyBorder="1" applyProtection="1">
      <alignment/>
      <protection/>
    </xf>
    <xf numFmtId="0" fontId="11" fillId="0" borderId="90" xfId="19" applyFont="1" applyFill="1" applyBorder="1" applyProtection="1">
      <alignment/>
      <protection/>
    </xf>
    <xf numFmtId="0" fontId="32" fillId="4" borderId="91" xfId="19" applyFont="1" applyFill="1" applyBorder="1" applyAlignment="1" applyProtection="1">
      <alignment horizontal="center"/>
      <protection/>
    </xf>
    <xf numFmtId="0" fontId="33" fillId="4" borderId="92" xfId="19" applyFont="1" applyFill="1" applyBorder="1" applyProtection="1">
      <alignment/>
      <protection/>
    </xf>
    <xf numFmtId="0" fontId="33" fillId="4" borderId="93" xfId="19" applyFont="1" applyFill="1" applyBorder="1" applyProtection="1">
      <alignment/>
      <protection/>
    </xf>
    <xf numFmtId="0" fontId="33" fillId="4" borderId="94" xfId="19" applyFont="1" applyFill="1" applyBorder="1" applyProtection="1">
      <alignment/>
      <protection/>
    </xf>
    <xf numFmtId="3" fontId="8" fillId="0" borderId="0" xfId="19" applyNumberFormat="1" applyFont="1" applyFill="1" applyBorder="1" applyAlignment="1" applyProtection="1">
      <alignment horizontal="right"/>
      <protection hidden="1"/>
    </xf>
    <xf numFmtId="0" fontId="1" fillId="0" borderId="0" xfId="19" applyBorder="1" applyAlignment="1" applyProtection="1">
      <alignment horizontal="right"/>
      <protection/>
    </xf>
    <xf numFmtId="0" fontId="1" fillId="2" borderId="43" xfId="19" applyFont="1" applyFill="1" applyBorder="1" applyAlignment="1" applyProtection="1">
      <alignment horizontal="center"/>
      <protection hidden="1"/>
    </xf>
    <xf numFmtId="0" fontId="8" fillId="2" borderId="44" xfId="19" applyFont="1" applyFill="1" applyBorder="1" applyProtection="1">
      <alignment/>
      <protection hidden="1"/>
    </xf>
    <xf numFmtId="0" fontId="8" fillId="2" borderId="44" xfId="19" applyFont="1" applyFill="1" applyBorder="1" applyAlignment="1" applyProtection="1">
      <alignment horizontal="center"/>
      <protection hidden="1"/>
    </xf>
    <xf numFmtId="3" fontId="8" fillId="0" borderId="44" xfId="19" applyNumberFormat="1" applyFont="1" applyFill="1" applyBorder="1" applyAlignment="1" applyProtection="1">
      <alignment horizontal="right"/>
      <protection hidden="1"/>
    </xf>
    <xf numFmtId="3" fontId="8" fillId="0" borderId="45" xfId="19" applyNumberFormat="1" applyFont="1" applyFill="1" applyBorder="1" applyAlignment="1" applyProtection="1">
      <alignment horizontal="right"/>
      <protection hidden="1"/>
    </xf>
    <xf numFmtId="0" fontId="8" fillId="2" borderId="46" xfId="19" applyFont="1" applyFill="1" applyBorder="1" applyAlignment="1" applyProtection="1">
      <alignment horizontal="center"/>
      <protection hidden="1"/>
    </xf>
    <xf numFmtId="3" fontId="8" fillId="0" borderId="47" xfId="19" applyNumberFormat="1" applyFont="1" applyFill="1" applyBorder="1" applyAlignment="1" applyProtection="1">
      <alignment horizontal="right"/>
      <protection hidden="1"/>
    </xf>
    <xf numFmtId="3" fontId="1" fillId="0" borderId="0" xfId="19" applyNumberFormat="1" applyFont="1" applyFill="1" applyBorder="1" applyAlignment="1" applyProtection="1">
      <alignment horizontal="right"/>
      <protection hidden="1"/>
    </xf>
    <xf numFmtId="49" fontId="1" fillId="2" borderId="22" xfId="19" applyNumberFormat="1" applyFont="1" applyFill="1" applyBorder="1" applyProtection="1">
      <alignment/>
      <protection hidden="1"/>
    </xf>
    <xf numFmtId="3" fontId="1" fillId="0" borderId="22" xfId="19" applyNumberFormat="1" applyFont="1" applyFill="1" applyBorder="1" applyAlignment="1" applyProtection="1">
      <alignment horizontal="right"/>
      <protection hidden="1"/>
    </xf>
    <xf numFmtId="0" fontId="8" fillId="0" borderId="72" xfId="19" applyFont="1" applyBorder="1" applyAlignment="1" applyProtection="1">
      <alignment horizontal="left" vertical="center"/>
      <protection hidden="1"/>
    </xf>
    <xf numFmtId="0" fontId="9" fillId="0" borderId="73" xfId="19" applyFont="1" applyBorder="1" applyAlignment="1" applyProtection="1">
      <alignment horizontal="left" vertical="center"/>
      <protection hidden="1"/>
    </xf>
    <xf numFmtId="0" fontId="8" fillId="0" borderId="73" xfId="19" applyFont="1" applyBorder="1" applyAlignment="1" applyProtection="1">
      <alignment horizontal="left" vertical="center"/>
      <protection hidden="1"/>
    </xf>
    <xf numFmtId="0" fontId="1" fillId="0" borderId="73" xfId="19" applyFont="1" applyBorder="1" applyAlignment="1" applyProtection="1">
      <alignment horizontal="left"/>
      <protection hidden="1"/>
    </xf>
    <xf numFmtId="0" fontId="9" fillId="0" borderId="73" xfId="19" applyFont="1" applyBorder="1" applyAlignment="1" applyProtection="1">
      <alignment horizontal="left"/>
      <protection hidden="1"/>
    </xf>
    <xf numFmtId="0" fontId="9" fillId="0" borderId="95" xfId="19" applyFont="1" applyBorder="1" applyAlignment="1" applyProtection="1">
      <alignment horizontal="left"/>
      <protection hidden="1"/>
    </xf>
    <xf numFmtId="0" fontId="7" fillId="2" borderId="96" xfId="19" applyFont="1" applyFill="1" applyBorder="1" applyAlignment="1" applyProtection="1">
      <alignment vertical="center"/>
      <protection hidden="1"/>
    </xf>
    <xf numFmtId="0" fontId="6" fillId="2" borderId="24" xfId="19" applyFont="1" applyFill="1" applyBorder="1" applyAlignment="1" applyProtection="1">
      <alignment vertical="center"/>
      <protection hidden="1"/>
    </xf>
    <xf numFmtId="0" fontId="6" fillId="2" borderId="61" xfId="19" applyFont="1" applyFill="1" applyBorder="1" applyAlignment="1" applyProtection="1">
      <alignment vertical="center"/>
      <protection hidden="1" locked="0"/>
    </xf>
    <xf numFmtId="0" fontId="7" fillId="2" borderId="23" xfId="19" applyFont="1" applyFill="1" applyBorder="1" applyAlignment="1" applyProtection="1">
      <alignment horizontal="left" vertical="center"/>
      <protection hidden="1"/>
    </xf>
    <xf numFmtId="0" fontId="19" fillId="2" borderId="61" xfId="19" applyFont="1" applyFill="1" applyBorder="1" applyAlignment="1" applyProtection="1">
      <alignment horizontal="center" vertical="center" shrinkToFit="1"/>
      <protection hidden="1" locked="0"/>
    </xf>
    <xf numFmtId="0" fontId="7" fillId="2" borderId="12" xfId="19" applyFont="1" applyFill="1" applyBorder="1" applyAlignment="1" applyProtection="1">
      <alignment/>
      <protection hidden="1"/>
    </xf>
    <xf numFmtId="0" fontId="6" fillId="2" borderId="12" xfId="19" applyFont="1" applyFill="1" applyBorder="1" applyProtection="1">
      <alignment/>
      <protection hidden="1"/>
    </xf>
    <xf numFmtId="0" fontId="6" fillId="2" borderId="97" xfId="19" applyFont="1" applyFill="1" applyBorder="1" applyProtection="1">
      <alignment/>
      <protection hidden="1"/>
    </xf>
    <xf numFmtId="0" fontId="7" fillId="2" borderId="98" xfId="19" applyFont="1" applyFill="1" applyBorder="1" applyAlignment="1" applyProtection="1">
      <alignment/>
      <protection hidden="1"/>
    </xf>
    <xf numFmtId="0" fontId="6" fillId="2" borderId="81" xfId="19" applyFont="1" applyFill="1" applyBorder="1" applyAlignment="1" applyProtection="1">
      <alignment/>
      <protection hidden="1" locked="0"/>
    </xf>
    <xf numFmtId="0" fontId="1" fillId="0" borderId="81" xfId="19" applyFont="1" applyBorder="1" applyAlignment="1" applyProtection="1">
      <alignment/>
      <protection hidden="1" locked="0"/>
    </xf>
    <xf numFmtId="0" fontId="9" fillId="0" borderId="99" xfId="19" applyFont="1" applyBorder="1" applyAlignment="1" applyProtection="1">
      <alignment/>
      <protection hidden="1" locked="0"/>
    </xf>
    <xf numFmtId="14" fontId="14" fillId="0" borderId="100" xfId="19" applyNumberFormat="1" applyFont="1" applyBorder="1" applyAlignment="1" applyProtection="1">
      <alignment horizontal="center"/>
      <protection hidden="1" locked="0"/>
    </xf>
    <xf numFmtId="0" fontId="1" fillId="2" borderId="76" xfId="19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170" fontId="1" fillId="2" borderId="27" xfId="19" applyNumberFormat="1" applyFont="1" applyFill="1" applyBorder="1" applyAlignment="1" applyProtection="1">
      <alignment horizontal="center"/>
      <protection hidden="1"/>
    </xf>
    <xf numFmtId="0" fontId="14" fillId="2" borderId="0" xfId="19" applyFont="1" applyFill="1" applyBorder="1" applyAlignment="1" applyProtection="1">
      <alignment/>
      <protection hidden="1"/>
    </xf>
    <xf numFmtId="0" fontId="14" fillId="2" borderId="41" xfId="19" applyFont="1" applyFill="1" applyBorder="1" applyAlignment="1" applyProtection="1">
      <alignment horizontal="center"/>
      <protection hidden="1"/>
    </xf>
    <xf numFmtId="171" fontId="1" fillId="2" borderId="40" xfId="15" applyNumberFormat="1" applyFont="1" applyFill="1" applyBorder="1" applyAlignment="1" applyProtection="1">
      <alignment horizontal="center"/>
      <protection hidden="1"/>
    </xf>
    <xf numFmtId="0" fontId="14" fillId="2" borderId="54" xfId="19" applyFont="1" applyFill="1" applyBorder="1" applyAlignment="1" applyProtection="1">
      <alignment horizontal="center" vertical="justify"/>
      <protection hidden="1"/>
    </xf>
    <xf numFmtId="49" fontId="8" fillId="2" borderId="23" xfId="19" applyNumberFormat="1" applyFont="1" applyFill="1" applyBorder="1" applyAlignment="1" applyProtection="1">
      <alignment/>
      <protection hidden="1"/>
    </xf>
    <xf numFmtId="49" fontId="8" fillId="2" borderId="24" xfId="19" applyNumberFormat="1" applyFont="1" applyFill="1" applyBorder="1" applyAlignment="1" applyProtection="1">
      <alignment/>
      <protection hidden="1"/>
    </xf>
    <xf numFmtId="49" fontId="8" fillId="2" borderId="61" xfId="19" applyNumberFormat="1" applyFont="1" applyFill="1" applyBorder="1" applyAlignment="1" applyProtection="1">
      <alignment/>
      <protection hidden="1"/>
    </xf>
    <xf numFmtId="0" fontId="14" fillId="0" borderId="101" xfId="19" applyFont="1" applyFill="1" applyBorder="1" applyAlignment="1" applyProtection="1">
      <alignment horizontal="center"/>
      <protection hidden="1"/>
    </xf>
    <xf numFmtId="1" fontId="8" fillId="0" borderId="102" xfId="19" applyNumberFormat="1" applyFont="1" applyFill="1" applyBorder="1" applyAlignment="1" applyProtection="1">
      <alignment horizontal="right"/>
      <protection hidden="1"/>
    </xf>
    <xf numFmtId="49" fontId="8" fillId="2" borderId="1" xfId="19" applyNumberFormat="1" applyFont="1" applyFill="1" applyBorder="1" applyAlignment="1" applyProtection="1">
      <alignment horizontal="center"/>
      <protection hidden="1"/>
    </xf>
    <xf numFmtId="49" fontId="8" fillId="2" borderId="2" xfId="19" applyNumberFormat="1" applyFont="1" applyFill="1" applyBorder="1" applyAlignment="1" applyProtection="1">
      <alignment horizontal="center"/>
      <protection hidden="1"/>
    </xf>
    <xf numFmtId="49" fontId="8" fillId="2" borderId="3" xfId="19" applyNumberFormat="1" applyFont="1" applyFill="1" applyBorder="1" applyAlignment="1" applyProtection="1">
      <alignment horizontal="center"/>
      <protection hidden="1"/>
    </xf>
    <xf numFmtId="0" fontId="8" fillId="4" borderId="103" xfId="19" applyFont="1" applyFill="1" applyBorder="1" applyAlignment="1" applyProtection="1">
      <alignment horizontal="center"/>
      <protection hidden="1"/>
    </xf>
    <xf numFmtId="0" fontId="14" fillId="0" borderId="103" xfId="19" applyFont="1" applyFill="1" applyBorder="1" applyAlignment="1" applyProtection="1">
      <alignment horizontal="center"/>
      <protection hidden="1"/>
    </xf>
    <xf numFmtId="49" fontId="8" fillId="2" borderId="18" xfId="19" applyNumberFormat="1" applyFont="1" applyFill="1" applyBorder="1" applyAlignment="1" applyProtection="1">
      <alignment horizontal="center"/>
      <protection hidden="1"/>
    </xf>
    <xf numFmtId="49" fontId="8" fillId="2" borderId="8" xfId="19" applyNumberFormat="1" applyFont="1" applyFill="1" applyBorder="1" applyAlignment="1" applyProtection="1">
      <alignment horizontal="center"/>
      <protection hidden="1"/>
    </xf>
    <xf numFmtId="49" fontId="8" fillId="2" borderId="104" xfId="19" applyNumberFormat="1" applyFont="1" applyFill="1" applyBorder="1" applyAlignment="1" applyProtection="1">
      <alignment horizontal="center"/>
      <protection hidden="1"/>
    </xf>
    <xf numFmtId="0" fontId="1" fillId="0" borderId="8" xfId="19" applyBorder="1" applyAlignment="1" applyProtection="1">
      <alignment horizontal="center"/>
      <protection/>
    </xf>
    <xf numFmtId="0" fontId="1" fillId="0" borderId="8" xfId="19" applyBorder="1" applyProtection="1">
      <alignment/>
      <protection/>
    </xf>
    <xf numFmtId="0" fontId="14" fillId="0" borderId="59" xfId="19" applyFont="1" applyFill="1" applyBorder="1" applyAlignment="1" applyProtection="1">
      <alignment horizontal="center"/>
      <protection hidden="1"/>
    </xf>
    <xf numFmtId="0" fontId="1" fillId="2" borderId="105" xfId="19" applyFont="1" applyFill="1" applyBorder="1" applyAlignment="1" applyProtection="1">
      <alignment horizontal="center"/>
      <protection hidden="1"/>
    </xf>
    <xf numFmtId="1" fontId="8" fillId="0" borderId="60" xfId="19" applyNumberFormat="1" applyFont="1" applyFill="1" applyBorder="1" applyAlignment="1" applyProtection="1">
      <alignment horizontal="right"/>
      <protection hidden="1"/>
    </xf>
    <xf numFmtId="165" fontId="1" fillId="0" borderId="64" xfId="19" applyNumberFormat="1" applyBorder="1" applyProtection="1">
      <alignment/>
      <protection/>
    </xf>
    <xf numFmtId="168" fontId="1" fillId="0" borderId="64" xfId="19" applyNumberFormat="1" applyFont="1" applyFill="1" applyBorder="1" applyAlignment="1" applyProtection="1">
      <alignment horizontal="right"/>
      <protection/>
    </xf>
    <xf numFmtId="0" fontId="1" fillId="0" borderId="0" xfId="19" applyFont="1" applyFill="1" applyProtection="1">
      <alignment/>
      <protection/>
    </xf>
    <xf numFmtId="165" fontId="1" fillId="3" borderId="23" xfId="19" applyNumberFormat="1" applyFont="1" applyFill="1" applyBorder="1" applyAlignment="1" applyProtection="1">
      <alignment horizontal="right"/>
      <protection hidden="1"/>
    </xf>
    <xf numFmtId="0" fontId="1" fillId="2" borderId="61" xfId="19" applyFont="1" applyFill="1" applyBorder="1" applyAlignment="1" applyProtection="1">
      <alignment horizontal="center"/>
      <protection hidden="1"/>
    </xf>
    <xf numFmtId="0" fontId="8" fillId="2" borderId="33" xfId="19" applyFont="1" applyFill="1" applyBorder="1" applyAlignment="1" applyProtection="1">
      <alignment horizontal="center"/>
      <protection hidden="1"/>
    </xf>
    <xf numFmtId="0" fontId="8" fillId="2" borderId="34" xfId="19" applyFont="1" applyFill="1" applyBorder="1" applyAlignment="1" applyProtection="1">
      <alignment horizontal="center"/>
      <protection hidden="1"/>
    </xf>
    <xf numFmtId="0" fontId="8" fillId="2" borderId="54" xfId="19" applyFont="1" applyFill="1" applyBorder="1" applyAlignment="1" applyProtection="1">
      <alignment horizontal="center"/>
      <protection hidden="1"/>
    </xf>
    <xf numFmtId="165" fontId="1" fillId="3" borderId="33" xfId="19" applyNumberFormat="1" applyFont="1" applyFill="1" applyBorder="1" applyAlignment="1" applyProtection="1">
      <alignment horizontal="right"/>
      <protection hidden="1"/>
    </xf>
    <xf numFmtId="165" fontId="1" fillId="3" borderId="34" xfId="19" applyNumberFormat="1" applyFont="1" applyFill="1" applyBorder="1" applyAlignment="1" applyProtection="1">
      <alignment horizontal="right"/>
      <protection hidden="1"/>
    </xf>
    <xf numFmtId="165" fontId="1" fillId="3" borderId="54" xfId="19" applyNumberFormat="1" applyFont="1" applyFill="1" applyBorder="1" applyAlignment="1" applyProtection="1">
      <alignment horizontal="right"/>
      <protection hidden="1"/>
    </xf>
    <xf numFmtId="0" fontId="8" fillId="4" borderId="92" xfId="19" applyFont="1" applyFill="1" applyBorder="1" applyAlignment="1" applyProtection="1">
      <alignment horizontal="center"/>
      <protection hidden="1"/>
    </xf>
    <xf numFmtId="0" fontId="8" fillId="4" borderId="93" xfId="19" applyFont="1" applyFill="1" applyBorder="1" applyAlignment="1" applyProtection="1">
      <alignment horizontal="center"/>
      <protection hidden="1"/>
    </xf>
    <xf numFmtId="0" fontId="8" fillId="4" borderId="94" xfId="19" applyFont="1" applyFill="1" applyBorder="1" applyAlignment="1" applyProtection="1">
      <alignment horizontal="center"/>
      <protection hidden="1"/>
    </xf>
    <xf numFmtId="165" fontId="8" fillId="4" borderId="92" xfId="19" applyNumberFormat="1" applyFont="1" applyFill="1" applyBorder="1" applyAlignment="1" applyProtection="1">
      <alignment horizontal="right"/>
      <protection hidden="1"/>
    </xf>
    <xf numFmtId="165" fontId="8" fillId="4" borderId="93" xfId="19" applyNumberFormat="1" applyFont="1" applyFill="1" applyBorder="1" applyAlignment="1" applyProtection="1">
      <alignment horizontal="right"/>
      <protection hidden="1"/>
    </xf>
    <xf numFmtId="165" fontId="8" fillId="4" borderId="94" xfId="19" applyNumberFormat="1" applyFont="1" applyFill="1" applyBorder="1" applyAlignment="1" applyProtection="1">
      <alignment horizontal="right"/>
      <protection hidden="1"/>
    </xf>
    <xf numFmtId="0" fontId="1" fillId="2" borderId="29" xfId="19" applyFont="1" applyFill="1" applyBorder="1" applyAlignment="1" applyProtection="1">
      <alignment horizontal="center"/>
      <protection hidden="1"/>
    </xf>
    <xf numFmtId="0" fontId="1" fillId="2" borderId="30" xfId="19" applyFont="1" applyFill="1" applyBorder="1" applyAlignment="1" applyProtection="1">
      <alignment horizontal="center"/>
      <protection hidden="1"/>
    </xf>
    <xf numFmtId="0" fontId="1" fillId="2" borderId="62" xfId="19" applyFont="1" applyFill="1" applyBorder="1" applyAlignment="1" applyProtection="1">
      <alignment horizontal="center"/>
      <protection hidden="1"/>
    </xf>
    <xf numFmtId="165" fontId="1" fillId="3" borderId="29" xfId="19" applyNumberFormat="1" applyFont="1" applyFill="1" applyBorder="1" applyAlignment="1" applyProtection="1">
      <alignment horizontal="right"/>
      <protection hidden="1"/>
    </xf>
    <xf numFmtId="165" fontId="1" fillId="3" borderId="30" xfId="19" applyNumberFormat="1" applyFont="1" applyFill="1" applyBorder="1" applyAlignment="1" applyProtection="1">
      <alignment horizontal="right"/>
      <protection hidden="1"/>
    </xf>
    <xf numFmtId="165" fontId="1" fillId="3" borderId="62" xfId="19" applyNumberFormat="1" applyFont="1" applyFill="1" applyBorder="1" applyAlignment="1" applyProtection="1">
      <alignment horizontal="right"/>
      <protection hidden="1"/>
    </xf>
    <xf numFmtId="0" fontId="1" fillId="2" borderId="23" xfId="19" applyFont="1" applyFill="1" applyBorder="1" applyAlignment="1" applyProtection="1">
      <alignment horizontal="center"/>
      <protection hidden="1"/>
    </xf>
    <xf numFmtId="0" fontId="1" fillId="2" borderId="24" xfId="19" applyFont="1" applyFill="1" applyBorder="1" applyAlignment="1" applyProtection="1">
      <alignment horizontal="center"/>
      <protection hidden="1"/>
    </xf>
    <xf numFmtId="165" fontId="1" fillId="3" borderId="2" xfId="19" applyNumberFormat="1" applyFont="1" applyFill="1" applyBorder="1" applyAlignment="1" applyProtection="1">
      <alignment horizontal="right"/>
      <protection hidden="1"/>
    </xf>
    <xf numFmtId="165" fontId="1" fillId="3" borderId="3" xfId="19" applyNumberFormat="1" applyFont="1" applyFill="1" applyBorder="1" applyAlignment="1" applyProtection="1">
      <alignment horizontal="right"/>
      <protection hidden="1"/>
    </xf>
    <xf numFmtId="0" fontId="1" fillId="2" borderId="33" xfId="19" applyFont="1" applyFill="1" applyBorder="1" applyAlignment="1" applyProtection="1">
      <alignment horizontal="center"/>
      <protection hidden="1"/>
    </xf>
    <xf numFmtId="0" fontId="1" fillId="2" borderId="34" xfId="19" applyFont="1" applyFill="1" applyBorder="1" applyAlignment="1" applyProtection="1">
      <alignment horizontal="center"/>
      <protection hidden="1"/>
    </xf>
    <xf numFmtId="0" fontId="1" fillId="2" borderId="54" xfId="19" applyFont="1" applyFill="1" applyBorder="1" applyAlignment="1" applyProtection="1">
      <alignment horizontal="center"/>
      <protection hidden="1"/>
    </xf>
    <xf numFmtId="3" fontId="1" fillId="3" borderId="33" xfId="19" applyNumberFormat="1" applyFont="1" applyFill="1" applyBorder="1" applyAlignment="1" applyProtection="1">
      <alignment horizontal="right"/>
      <protection hidden="1"/>
    </xf>
    <xf numFmtId="3" fontId="1" fillId="3" borderId="34" xfId="19" applyNumberFormat="1" applyFont="1" applyFill="1" applyBorder="1" applyAlignment="1" applyProtection="1">
      <alignment horizontal="right"/>
      <protection hidden="1"/>
    </xf>
    <xf numFmtId="3" fontId="1" fillId="3" borderId="54" xfId="19" applyNumberFormat="1" applyFont="1" applyFill="1" applyBorder="1" applyAlignment="1" applyProtection="1">
      <alignment horizontal="right"/>
      <protection hidden="1"/>
    </xf>
    <xf numFmtId="0" fontId="1" fillId="2" borderId="1" xfId="19" applyFont="1" applyFill="1" applyBorder="1" applyAlignment="1" applyProtection="1">
      <alignment horizontal="center"/>
      <protection hidden="1"/>
    </xf>
    <xf numFmtId="0" fontId="1" fillId="2" borderId="2" xfId="19" applyFont="1" applyFill="1" applyBorder="1" applyAlignment="1" applyProtection="1">
      <alignment horizontal="center"/>
      <protection hidden="1"/>
    </xf>
    <xf numFmtId="0" fontId="1" fillId="2" borderId="3" xfId="19" applyFont="1" applyFill="1" applyBorder="1" applyAlignment="1" applyProtection="1">
      <alignment horizontal="center"/>
      <protection hidden="1"/>
    </xf>
    <xf numFmtId="3" fontId="8" fillId="3" borderId="1" xfId="19" applyNumberFormat="1" applyFont="1" applyFill="1" applyBorder="1" applyAlignment="1" applyProtection="1">
      <alignment horizontal="right"/>
      <protection hidden="1"/>
    </xf>
    <xf numFmtId="3" fontId="8" fillId="3" borderId="2" xfId="19" applyNumberFormat="1" applyFont="1" applyFill="1" applyBorder="1" applyAlignment="1" applyProtection="1">
      <alignment horizontal="right"/>
      <protection hidden="1"/>
    </xf>
    <xf numFmtId="3" fontId="8" fillId="3" borderId="3" xfId="19" applyNumberFormat="1" applyFont="1" applyFill="1" applyBorder="1" applyAlignment="1" applyProtection="1">
      <alignment horizontal="right"/>
      <protection hidden="1"/>
    </xf>
    <xf numFmtId="0" fontId="1" fillId="2" borderId="106" xfId="19" applyFont="1" applyFill="1" applyBorder="1" applyAlignment="1" applyProtection="1">
      <alignment horizontal="center"/>
      <protection hidden="1"/>
    </xf>
    <xf numFmtId="0" fontId="1" fillId="2" borderId="5" xfId="19" applyFont="1" applyFill="1" applyBorder="1" applyAlignment="1" applyProtection="1">
      <alignment horizontal="center"/>
      <protection hidden="1"/>
    </xf>
    <xf numFmtId="0" fontId="1" fillId="2" borderId="6" xfId="19" applyFont="1" applyFill="1" applyBorder="1" applyAlignment="1" applyProtection="1">
      <alignment horizontal="center"/>
      <protection hidden="1"/>
    </xf>
    <xf numFmtId="3" fontId="1" fillId="3" borderId="106" xfId="19" applyNumberFormat="1" applyFont="1" applyFill="1" applyBorder="1" applyAlignment="1" applyProtection="1">
      <alignment horizontal="right"/>
      <protection hidden="1"/>
    </xf>
    <xf numFmtId="3" fontId="1" fillId="3" borderId="5" xfId="19" applyNumberFormat="1" applyFont="1" applyFill="1" applyBorder="1" applyAlignment="1" applyProtection="1">
      <alignment horizontal="right"/>
      <protection hidden="1"/>
    </xf>
    <xf numFmtId="3" fontId="1" fillId="3" borderId="6" xfId="19" applyNumberFormat="1" applyFont="1" applyFill="1" applyBorder="1" applyAlignment="1" applyProtection="1">
      <alignment horizontal="right"/>
      <protection hidden="1"/>
    </xf>
    <xf numFmtId="3" fontId="1" fillId="3" borderId="29" xfId="19" applyNumberFormat="1" applyFont="1" applyFill="1" applyBorder="1" applyAlignment="1" applyProtection="1">
      <alignment horizontal="right"/>
      <protection hidden="1"/>
    </xf>
    <xf numFmtId="3" fontId="1" fillId="3" borderId="30" xfId="19" applyNumberFormat="1" applyFont="1" applyFill="1" applyBorder="1" applyAlignment="1" applyProtection="1">
      <alignment horizontal="right"/>
      <protection hidden="1"/>
    </xf>
    <xf numFmtId="3" fontId="1" fillId="3" borderId="62" xfId="19" applyNumberFormat="1" applyFont="1" applyFill="1" applyBorder="1" applyAlignment="1" applyProtection="1">
      <alignment horizontal="right"/>
      <protection hidden="1"/>
    </xf>
    <xf numFmtId="0" fontId="13" fillId="2" borderId="29" xfId="19" applyFont="1" applyFill="1" applyBorder="1" applyAlignment="1" applyProtection="1">
      <alignment horizontal="center"/>
      <protection hidden="1"/>
    </xf>
    <xf numFmtId="0" fontId="13" fillId="2" borderId="30" xfId="19" applyFont="1" applyFill="1" applyBorder="1" applyAlignment="1" applyProtection="1">
      <alignment horizontal="center"/>
      <protection hidden="1"/>
    </xf>
    <xf numFmtId="0" fontId="13" fillId="2" borderId="62" xfId="19" applyFont="1" applyFill="1" applyBorder="1" applyAlignment="1" applyProtection="1">
      <alignment horizontal="center"/>
      <protection hidden="1"/>
    </xf>
    <xf numFmtId="3" fontId="13" fillId="3" borderId="29" xfId="19" applyNumberFormat="1" applyFont="1" applyFill="1" applyBorder="1" applyAlignment="1" applyProtection="1">
      <alignment horizontal="right"/>
      <protection hidden="1"/>
    </xf>
    <xf numFmtId="3" fontId="13" fillId="3" borderId="30" xfId="19" applyNumberFormat="1" applyFont="1" applyFill="1" applyBorder="1" applyAlignment="1" applyProtection="1">
      <alignment horizontal="right"/>
      <protection hidden="1"/>
    </xf>
    <xf numFmtId="3" fontId="13" fillId="3" borderId="62" xfId="19" applyNumberFormat="1" applyFont="1" applyFill="1" applyBorder="1" applyAlignment="1" applyProtection="1">
      <alignment horizontal="right"/>
      <protection hidden="1"/>
    </xf>
    <xf numFmtId="0" fontId="8" fillId="2" borderId="99" xfId="19" applyFont="1" applyFill="1" applyBorder="1" applyAlignment="1" applyProtection="1">
      <alignment horizontal="center"/>
      <protection hidden="1"/>
    </xf>
    <xf numFmtId="0" fontId="8" fillId="2" borderId="107" xfId="19" applyFont="1" applyFill="1" applyBorder="1" applyAlignment="1" applyProtection="1">
      <alignment horizontal="center"/>
      <protection hidden="1"/>
    </xf>
    <xf numFmtId="0" fontId="8" fillId="2" borderId="108" xfId="19" applyFont="1" applyFill="1" applyBorder="1" applyAlignment="1" applyProtection="1">
      <alignment horizontal="center"/>
      <protection hidden="1"/>
    </xf>
    <xf numFmtId="3" fontId="12" fillId="3" borderId="99" xfId="19" applyNumberFormat="1" applyFont="1" applyFill="1" applyBorder="1" applyAlignment="1" applyProtection="1">
      <alignment horizontal="right"/>
      <protection hidden="1"/>
    </xf>
    <xf numFmtId="3" fontId="12" fillId="3" borderId="107" xfId="19" applyNumberFormat="1" applyFont="1" applyFill="1" applyBorder="1" applyAlignment="1" applyProtection="1">
      <alignment horizontal="right"/>
      <protection hidden="1"/>
    </xf>
    <xf numFmtId="3" fontId="12" fillId="3" borderId="108" xfId="19" applyNumberFormat="1" applyFont="1" applyFill="1" applyBorder="1" applyAlignment="1" applyProtection="1">
      <alignment horizontal="right"/>
      <protection hidden="1"/>
    </xf>
    <xf numFmtId="3" fontId="8" fillId="3" borderId="99" xfId="19" applyNumberFormat="1" applyFont="1" applyFill="1" applyBorder="1" applyAlignment="1" applyProtection="1">
      <alignment horizontal="right"/>
      <protection hidden="1"/>
    </xf>
    <xf numFmtId="3" fontId="8" fillId="3" borderId="107" xfId="19" applyNumberFormat="1" applyFont="1" applyFill="1" applyBorder="1" applyAlignment="1" applyProtection="1">
      <alignment horizontal="right"/>
      <protection hidden="1"/>
    </xf>
    <xf numFmtId="3" fontId="8" fillId="3" borderId="108" xfId="19" applyNumberFormat="1" applyFont="1" applyFill="1" applyBorder="1" applyAlignment="1" applyProtection="1">
      <alignment horizontal="right"/>
      <protection hidden="1"/>
    </xf>
    <xf numFmtId="0" fontId="28" fillId="2" borderId="106" xfId="19" applyFont="1" applyFill="1" applyBorder="1" applyAlignment="1" applyProtection="1">
      <alignment horizontal="center"/>
      <protection hidden="1"/>
    </xf>
    <xf numFmtId="0" fontId="28" fillId="2" borderId="5" xfId="19" applyFont="1" applyFill="1" applyBorder="1" applyAlignment="1" applyProtection="1">
      <alignment horizontal="center"/>
      <protection hidden="1"/>
    </xf>
    <xf numFmtId="0" fontId="28" fillId="2" borderId="6" xfId="19" applyFont="1" applyFill="1" applyBorder="1" applyAlignment="1" applyProtection="1">
      <alignment horizontal="center"/>
      <protection hidden="1"/>
    </xf>
    <xf numFmtId="3" fontId="28" fillId="3" borderId="106" xfId="19" applyNumberFormat="1" applyFont="1" applyFill="1" applyBorder="1" applyAlignment="1" applyProtection="1">
      <alignment horizontal="right"/>
      <protection hidden="1"/>
    </xf>
    <xf numFmtId="3" fontId="28" fillId="3" borderId="5" xfId="19" applyNumberFormat="1" applyFont="1" applyFill="1" applyBorder="1" applyAlignment="1" applyProtection="1">
      <alignment horizontal="right"/>
      <protection hidden="1"/>
    </xf>
    <xf numFmtId="3" fontId="28" fillId="3" borderId="6" xfId="19" applyNumberFormat="1" applyFont="1" applyFill="1" applyBorder="1" applyAlignment="1" applyProtection="1">
      <alignment horizontal="right"/>
      <protection hidden="1"/>
    </xf>
    <xf numFmtId="0" fontId="8" fillId="2" borderId="23" xfId="19" applyFont="1" applyFill="1" applyBorder="1" applyAlignment="1" applyProtection="1">
      <alignment horizontal="center"/>
      <protection hidden="1"/>
    </xf>
    <xf numFmtId="0" fontId="8" fillId="2" borderId="24" xfId="19" applyFont="1" applyFill="1" applyBorder="1" applyAlignment="1" applyProtection="1">
      <alignment horizontal="center"/>
      <protection hidden="1"/>
    </xf>
    <xf numFmtId="0" fontId="8" fillId="2" borderId="61" xfId="19" applyFont="1" applyFill="1" applyBorder="1" applyAlignment="1" applyProtection="1">
      <alignment horizontal="center"/>
      <protection hidden="1"/>
    </xf>
    <xf numFmtId="3" fontId="1" fillId="3" borderId="23" xfId="19" applyNumberFormat="1" applyFill="1" applyBorder="1" applyAlignment="1" applyProtection="1">
      <alignment horizontal="right"/>
      <protection hidden="1"/>
    </xf>
    <xf numFmtId="3" fontId="1" fillId="3" borderId="24" xfId="19" applyNumberFormat="1" applyFill="1" applyBorder="1" applyAlignment="1" applyProtection="1">
      <alignment horizontal="right"/>
      <protection hidden="1"/>
    </xf>
    <xf numFmtId="3" fontId="1" fillId="3" borderId="61" xfId="19" applyNumberFormat="1" applyFill="1" applyBorder="1" applyAlignment="1" applyProtection="1">
      <alignment horizontal="right"/>
      <protection hidden="1"/>
    </xf>
    <xf numFmtId="0" fontId="1" fillId="2" borderId="29" xfId="19" applyFill="1" applyBorder="1" applyAlignment="1" applyProtection="1">
      <alignment horizontal="center"/>
      <protection hidden="1"/>
    </xf>
    <xf numFmtId="0" fontId="1" fillId="2" borderId="30" xfId="19" applyFill="1" applyBorder="1" applyAlignment="1" applyProtection="1">
      <alignment horizontal="center"/>
      <protection hidden="1"/>
    </xf>
    <xf numFmtId="0" fontId="1" fillId="2" borderId="62" xfId="19" applyFill="1" applyBorder="1" applyAlignment="1" applyProtection="1">
      <alignment horizontal="center"/>
      <protection hidden="1"/>
    </xf>
    <xf numFmtId="3" fontId="1" fillId="3" borderId="29" xfId="19" applyNumberFormat="1" applyFill="1" applyBorder="1" applyAlignment="1" applyProtection="1">
      <alignment horizontal="right"/>
      <protection hidden="1"/>
    </xf>
    <xf numFmtId="3" fontId="1" fillId="3" borderId="30" xfId="19" applyNumberFormat="1" applyFill="1" applyBorder="1" applyAlignment="1" applyProtection="1">
      <alignment horizontal="right"/>
      <protection hidden="1"/>
    </xf>
    <xf numFmtId="3" fontId="1" fillId="3" borderId="62" xfId="19" applyNumberFormat="1" applyFill="1" applyBorder="1" applyAlignment="1" applyProtection="1">
      <alignment horizontal="right"/>
      <protection hidden="1"/>
    </xf>
    <xf numFmtId="0" fontId="1" fillId="2" borderId="33" xfId="19" applyFill="1" applyBorder="1" applyAlignment="1" applyProtection="1">
      <alignment horizontal="center"/>
      <protection hidden="1"/>
    </xf>
    <xf numFmtId="0" fontId="1" fillId="2" borderId="34" xfId="19" applyFill="1" applyBorder="1" applyAlignment="1" applyProtection="1">
      <alignment horizontal="center"/>
      <protection hidden="1"/>
    </xf>
    <xf numFmtId="0" fontId="1" fillId="2" borderId="54" xfId="19" applyFill="1" applyBorder="1" applyAlignment="1" applyProtection="1">
      <alignment horizontal="center"/>
      <protection hidden="1"/>
    </xf>
    <xf numFmtId="3" fontId="1" fillId="3" borderId="33" xfId="19" applyNumberFormat="1" applyFill="1" applyBorder="1" applyAlignment="1" applyProtection="1">
      <alignment horizontal="right"/>
      <protection hidden="1"/>
    </xf>
    <xf numFmtId="3" fontId="1" fillId="3" borderId="34" xfId="19" applyNumberFormat="1" applyFill="1" applyBorder="1" applyAlignment="1" applyProtection="1">
      <alignment horizontal="right"/>
      <protection hidden="1"/>
    </xf>
    <xf numFmtId="3" fontId="1" fillId="3" borderId="54" xfId="19" applyNumberFormat="1" applyFill="1" applyBorder="1" applyAlignment="1" applyProtection="1">
      <alignment horizontal="right"/>
      <protection hidden="1"/>
    </xf>
    <xf numFmtId="0" fontId="1" fillId="2" borderId="23" xfId="19" applyFill="1" applyBorder="1" applyAlignment="1" applyProtection="1">
      <alignment horizontal="center"/>
      <protection hidden="1"/>
    </xf>
    <xf numFmtId="0" fontId="1" fillId="2" borderId="24" xfId="19" applyFill="1" applyBorder="1" applyAlignment="1" applyProtection="1">
      <alignment horizontal="center"/>
      <protection hidden="1"/>
    </xf>
    <xf numFmtId="0" fontId="1" fillId="2" borderId="61" xfId="19" applyFill="1" applyBorder="1" applyAlignment="1" applyProtection="1">
      <alignment horizontal="center"/>
      <protection hidden="1"/>
    </xf>
    <xf numFmtId="0" fontId="27" fillId="0" borderId="15" xfId="19" applyFont="1" applyBorder="1" applyAlignment="1" applyProtection="1">
      <alignment horizontal="left"/>
      <protection/>
    </xf>
    <xf numFmtId="0" fontId="27" fillId="0" borderId="0" xfId="19" applyFont="1" applyBorder="1" applyAlignment="1" applyProtection="1">
      <alignment horizontal="left"/>
      <protection/>
    </xf>
    <xf numFmtId="0" fontId="27" fillId="0" borderId="16" xfId="19" applyFont="1" applyBorder="1" applyAlignment="1" applyProtection="1">
      <alignment horizontal="left"/>
      <protection/>
    </xf>
    <xf numFmtId="0" fontId="1" fillId="2" borderId="1" xfId="19" applyFont="1" applyFill="1" applyBorder="1" applyAlignment="1" applyProtection="1">
      <alignment horizontal="center" vertical="justify"/>
      <protection hidden="1"/>
    </xf>
    <xf numFmtId="0" fontId="1" fillId="2" borderId="2" xfId="19" applyFont="1" applyFill="1" applyBorder="1" applyAlignment="1" applyProtection="1">
      <alignment horizontal="center" vertical="justify"/>
      <protection hidden="1"/>
    </xf>
    <xf numFmtId="0" fontId="1" fillId="2" borderId="3" xfId="19" applyFont="1" applyFill="1" applyBorder="1" applyAlignment="1" applyProtection="1">
      <alignment horizontal="center" vertical="justify"/>
      <protection hidden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6" fillId="3" borderId="29" xfId="19" applyFont="1" applyFill="1" applyBorder="1" applyAlignment="1" applyProtection="1">
      <alignment/>
      <protection hidden="1" locked="0"/>
    </xf>
    <xf numFmtId="0" fontId="6" fillId="3" borderId="28" xfId="19" applyFont="1" applyFill="1" applyBorder="1" applyAlignment="1" applyProtection="1">
      <alignment/>
      <protection hidden="1" locked="0"/>
    </xf>
    <xf numFmtId="0" fontId="6" fillId="3" borderId="78" xfId="19" applyFont="1" applyFill="1" applyBorder="1" applyAlignment="1" applyProtection="1">
      <alignment/>
      <protection hidden="1" locked="0"/>
    </xf>
    <xf numFmtId="0" fontId="6" fillId="3" borderId="62" xfId="19" applyFont="1" applyFill="1" applyBorder="1" applyAlignment="1" applyProtection="1">
      <alignment/>
      <protection hidden="1" locked="0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6" fillId="3" borderId="33" xfId="19" applyFont="1" applyFill="1" applyBorder="1" applyAlignment="1" applyProtection="1">
      <alignment/>
      <protection hidden="1" locked="0"/>
    </xf>
    <xf numFmtId="0" fontId="6" fillId="3" borderId="109" xfId="19" applyFont="1" applyFill="1" applyBorder="1" applyAlignment="1" applyProtection="1">
      <alignment/>
      <protection hidden="1" locked="0"/>
    </xf>
    <xf numFmtId="0" fontId="6" fillId="3" borderId="110" xfId="19" applyFont="1" applyFill="1" applyBorder="1" applyAlignment="1" applyProtection="1">
      <alignment/>
      <protection hidden="1" locked="0"/>
    </xf>
    <xf numFmtId="0" fontId="6" fillId="3" borderId="54" xfId="19" applyFont="1" applyFill="1" applyBorder="1" applyAlignment="1" applyProtection="1">
      <alignment/>
      <protection hidden="1"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1" fillId="3" borderId="23" xfId="19" applyFont="1" applyFill="1" applyBorder="1" applyAlignment="1" applyProtection="1">
      <alignment/>
      <protection hidden="1" locked="0"/>
    </xf>
    <xf numFmtId="0" fontId="11" fillId="3" borderId="111" xfId="19" applyFont="1" applyFill="1" applyBorder="1" applyAlignment="1" applyProtection="1">
      <alignment/>
      <protection hidden="1" locked="0"/>
    </xf>
    <xf numFmtId="0" fontId="11" fillId="3" borderId="112" xfId="19" applyFont="1" applyFill="1" applyBorder="1" applyAlignment="1" applyProtection="1">
      <alignment/>
      <protection hidden="1" locked="0"/>
    </xf>
    <xf numFmtId="0" fontId="11" fillId="3" borderId="61" xfId="19" applyFont="1" applyFill="1" applyBorder="1" applyAlignment="1" applyProtection="1">
      <alignment/>
      <protection hidden="1" locked="0"/>
    </xf>
    <xf numFmtId="0" fontId="11" fillId="3" borderId="29" xfId="19" applyFont="1" applyFill="1" applyBorder="1" applyAlignment="1" applyProtection="1">
      <alignment/>
      <protection hidden="1" locked="0"/>
    </xf>
    <xf numFmtId="0" fontId="11" fillId="3" borderId="28" xfId="19" applyFont="1" applyFill="1" applyBorder="1" applyAlignment="1" applyProtection="1">
      <alignment/>
      <protection hidden="1" locked="0"/>
    </xf>
    <xf numFmtId="0" fontId="11" fillId="3" borderId="78" xfId="19" applyFont="1" applyFill="1" applyBorder="1" applyAlignment="1" applyProtection="1">
      <alignment/>
      <protection hidden="1" locked="0"/>
    </xf>
    <xf numFmtId="0" fontId="11" fillId="3" borderId="62" xfId="19" applyFont="1" applyFill="1" applyBorder="1" applyAlignment="1" applyProtection="1">
      <alignment/>
      <protection hidden="1" locked="0"/>
    </xf>
    <xf numFmtId="0" fontId="6" fillId="2" borderId="29" xfId="19" applyFont="1" applyFill="1" applyBorder="1" applyAlignment="1" applyProtection="1">
      <alignment/>
      <protection hidden="1" locked="0"/>
    </xf>
    <xf numFmtId="0" fontId="6" fillId="2" borderId="62" xfId="19" applyFont="1" applyFill="1" applyBorder="1" applyAlignment="1" applyProtection="1">
      <alignment/>
      <protection hidden="1" locked="0"/>
    </xf>
    <xf numFmtId="0" fontId="0" fillId="0" borderId="1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2" borderId="33" xfId="19" applyFont="1" applyFill="1" applyBorder="1" applyAlignment="1" applyProtection="1">
      <alignment/>
      <protection hidden="1" locked="0"/>
    </xf>
    <xf numFmtId="0" fontId="6" fillId="2" borderId="54" xfId="19" applyFont="1" applyFill="1" applyBorder="1" applyAlignment="1" applyProtection="1">
      <alignment/>
      <protection hidden="1" locked="0"/>
    </xf>
    <xf numFmtId="0" fontId="1" fillId="0" borderId="0" xfId="19" applyFont="1" applyAlignment="1" applyProtection="1">
      <alignment horizontal="left"/>
      <protection/>
    </xf>
    <xf numFmtId="0" fontId="1" fillId="0" borderId="114" xfId="19" applyFont="1" applyBorder="1" applyAlignment="1" applyProtection="1">
      <alignment horizontal="left"/>
      <protection/>
    </xf>
    <xf numFmtId="0" fontId="2" fillId="0" borderId="115" xfId="19" applyFont="1" applyBorder="1" applyAlignment="1" applyProtection="1">
      <alignment horizontal="center" vertical="center"/>
      <protection hidden="1"/>
    </xf>
    <xf numFmtId="0" fontId="2" fillId="0" borderId="69" xfId="19" applyFont="1" applyBorder="1" applyAlignment="1" applyProtection="1">
      <alignment horizontal="center" vertical="center"/>
      <protection hidden="1"/>
    </xf>
    <xf numFmtId="169" fontId="2" fillId="3" borderId="116" xfId="21" applyNumberFormat="1" applyFont="1" applyFill="1" applyBorder="1" applyAlignment="1" applyProtection="1">
      <alignment horizontal="center"/>
      <protection hidden="1" locked="0"/>
    </xf>
    <xf numFmtId="169" fontId="2" fillId="3" borderId="117" xfId="21" applyNumberFormat="1" applyFont="1" applyFill="1" applyBorder="1" applyAlignment="1" applyProtection="1">
      <alignment horizontal="center"/>
      <protection hidden="1" locked="0"/>
    </xf>
    <xf numFmtId="169" fontId="2" fillId="3" borderId="118" xfId="21" applyNumberFormat="1" applyFont="1" applyFill="1" applyBorder="1" applyAlignment="1" applyProtection="1">
      <alignment horizontal="center"/>
      <protection hidden="1" locked="0"/>
    </xf>
    <xf numFmtId="0" fontId="9" fillId="2" borderId="1" xfId="19" applyFont="1" applyFill="1" applyBorder="1" applyAlignment="1" applyProtection="1">
      <alignment horizontal="center"/>
      <protection hidden="1"/>
    </xf>
    <xf numFmtId="0" fontId="9" fillId="2" borderId="2" xfId="19" applyFont="1" applyFill="1" applyBorder="1" applyAlignment="1" applyProtection="1">
      <alignment horizontal="center"/>
      <protection hidden="1"/>
    </xf>
    <xf numFmtId="0" fontId="11" fillId="2" borderId="67" xfId="19" applyFont="1" applyFill="1" applyBorder="1" applyAlignment="1" applyProtection="1">
      <alignment horizontal="center"/>
      <protection hidden="1" locked="0"/>
    </xf>
    <xf numFmtId="0" fontId="11" fillId="2" borderId="65" xfId="19" applyFont="1" applyFill="1" applyBorder="1" applyAlignment="1" applyProtection="1">
      <alignment horizontal="center"/>
      <protection hidden="1" locked="0"/>
    </xf>
    <xf numFmtId="164" fontId="24" fillId="3" borderId="119" xfId="20" applyFont="1" applyFill="1" applyBorder="1" applyAlignment="1" applyProtection="1">
      <alignment horizontal="center" vertical="center" wrapText="1"/>
      <protection hidden="1" locked="0"/>
    </xf>
    <xf numFmtId="164" fontId="24" fillId="3" borderId="2" xfId="20" applyFont="1" applyFill="1" applyBorder="1" applyAlignment="1" applyProtection="1">
      <alignment horizontal="center" vertical="center" wrapText="1"/>
      <protection hidden="1" locked="0"/>
    </xf>
    <xf numFmtId="164" fontId="24" fillId="3" borderId="3" xfId="20" applyFont="1" applyFill="1" applyBorder="1" applyAlignment="1" applyProtection="1">
      <alignment horizontal="center" vertical="center" wrapText="1"/>
      <protection hidden="1" locked="0"/>
    </xf>
    <xf numFmtId="164" fontId="11" fillId="3" borderId="120" xfId="20" applyFont="1" applyFill="1" applyBorder="1" applyAlignment="1" applyProtection="1">
      <alignment horizontal="center" vertical="center" wrapText="1"/>
      <protection hidden="1" locked="0"/>
    </xf>
    <xf numFmtId="164" fontId="11" fillId="3" borderId="121" xfId="20" applyFont="1" applyFill="1" applyBorder="1" applyAlignment="1" applyProtection="1">
      <alignment horizontal="center" vertical="center" wrapText="1"/>
      <protection hidden="1" locked="0"/>
    </xf>
    <xf numFmtId="164" fontId="11" fillId="3" borderId="122" xfId="20" applyFont="1" applyFill="1" applyBorder="1" applyAlignment="1" applyProtection="1">
      <alignment horizontal="center" vertical="center" wrapText="1"/>
      <protection hidden="1" locked="0"/>
    </xf>
    <xf numFmtId="1" fontId="11" fillId="3" borderId="120" xfId="19" applyNumberFormat="1" applyFont="1" applyFill="1" applyBorder="1" applyAlignment="1" applyProtection="1">
      <alignment horizontal="center" vertical="center"/>
      <protection hidden="1" locked="0"/>
    </xf>
    <xf numFmtId="1" fontId="11" fillId="3" borderId="121" xfId="19" applyNumberFormat="1" applyFont="1" applyFill="1" applyBorder="1" applyAlignment="1" applyProtection="1">
      <alignment horizontal="center" vertical="center"/>
      <protection hidden="1" locked="0"/>
    </xf>
    <xf numFmtId="1" fontId="11" fillId="3" borderId="123" xfId="19" applyNumberFormat="1" applyFont="1" applyFill="1" applyBorder="1" applyAlignment="1" applyProtection="1">
      <alignment horizontal="center" vertical="center"/>
      <protection hidden="1" locked="0"/>
    </xf>
    <xf numFmtId="0" fontId="0" fillId="0" borderId="8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2" borderId="23" xfId="19" applyFont="1" applyFill="1" applyBorder="1" applyAlignment="1" applyProtection="1">
      <alignment/>
      <protection hidden="1" locked="0"/>
    </xf>
    <xf numFmtId="0" fontId="6" fillId="2" borderId="61" xfId="19" applyFont="1" applyFill="1" applyBorder="1" applyAlignment="1" applyProtection="1">
      <alignment/>
      <protection hidden="1" locked="0"/>
    </xf>
    <xf numFmtId="0" fontId="0" fillId="0" borderId="8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24" xfId="19" applyBorder="1" applyAlignment="1" applyProtection="1">
      <alignment/>
      <protection hidden="1" locked="0"/>
    </xf>
    <xf numFmtId="0" fontId="1" fillId="0" borderId="81" xfId="19" applyBorder="1" applyAlignment="1" applyProtection="1">
      <alignment/>
      <protection hidden="1" locked="0"/>
    </xf>
    <xf numFmtId="0" fontId="1" fillId="0" borderId="125" xfId="19" applyBorder="1" applyAlignment="1" applyProtection="1">
      <alignment/>
      <protection hidden="1" locked="0"/>
    </xf>
    <xf numFmtId="3" fontId="1" fillId="2" borderId="29" xfId="19" applyNumberFormat="1" applyFont="1" applyFill="1" applyBorder="1" applyAlignment="1" applyProtection="1">
      <alignment horizontal="center"/>
      <protection hidden="1"/>
    </xf>
    <xf numFmtId="3" fontId="1" fillId="2" borderId="30" xfId="19" applyNumberFormat="1" applyFont="1" applyFill="1" applyBorder="1" applyAlignment="1" applyProtection="1">
      <alignment horizontal="center"/>
      <protection hidden="1"/>
    </xf>
    <xf numFmtId="3" fontId="1" fillId="2" borderId="62" xfId="19" applyNumberFormat="1" applyFont="1" applyFill="1" applyBorder="1" applyAlignment="1" applyProtection="1">
      <alignment horizontal="center"/>
      <protection hidden="1"/>
    </xf>
    <xf numFmtId="3" fontId="1" fillId="2" borderId="33" xfId="19" applyNumberFormat="1" applyFont="1" applyFill="1" applyBorder="1" applyAlignment="1" applyProtection="1">
      <alignment horizontal="center"/>
      <protection hidden="1"/>
    </xf>
    <xf numFmtId="3" fontId="1" fillId="2" borderId="34" xfId="19" applyNumberFormat="1" applyFont="1" applyFill="1" applyBorder="1" applyAlignment="1" applyProtection="1">
      <alignment horizontal="center"/>
      <protection hidden="1"/>
    </xf>
    <xf numFmtId="3" fontId="1" fillId="2" borderId="54" xfId="19" applyNumberFormat="1" applyFont="1" applyFill="1" applyBorder="1" applyAlignment="1" applyProtection="1">
      <alignment horizontal="center"/>
      <protection hidden="1"/>
    </xf>
    <xf numFmtId="49" fontId="8" fillId="2" borderId="23" xfId="19" applyNumberFormat="1" applyFont="1" applyFill="1" applyBorder="1" applyAlignment="1" applyProtection="1">
      <alignment horizontal="center"/>
      <protection hidden="1"/>
    </xf>
    <xf numFmtId="49" fontId="8" fillId="2" borderId="24" xfId="19" applyNumberFormat="1" applyFont="1" applyFill="1" applyBorder="1" applyAlignment="1" applyProtection="1">
      <alignment horizontal="center"/>
      <protection hidden="1"/>
    </xf>
    <xf numFmtId="49" fontId="8" fillId="2" borderId="61" xfId="19" applyNumberFormat="1" applyFont="1" applyFill="1" applyBorder="1" applyAlignment="1" applyProtection="1">
      <alignment horizontal="center"/>
      <protection hidden="1"/>
    </xf>
    <xf numFmtId="165" fontId="1" fillId="0" borderId="57" xfId="19" applyNumberFormat="1" applyBorder="1" applyAlignment="1" applyProtection="1">
      <alignment horizontal="right" vertical="center"/>
      <protection/>
    </xf>
    <xf numFmtId="49" fontId="8" fillId="2" borderId="33" xfId="19" applyNumberFormat="1" applyFont="1" applyFill="1" applyBorder="1" applyAlignment="1" applyProtection="1">
      <alignment horizontal="center"/>
      <protection hidden="1"/>
    </xf>
    <xf numFmtId="49" fontId="8" fillId="2" borderId="34" xfId="19" applyNumberFormat="1" applyFont="1" applyFill="1" applyBorder="1" applyAlignment="1" applyProtection="1">
      <alignment horizontal="center"/>
      <protection hidden="1"/>
    </xf>
    <xf numFmtId="49" fontId="8" fillId="2" borderId="54" xfId="19" applyNumberFormat="1" applyFont="1" applyFill="1" applyBorder="1" applyAlignment="1" applyProtection="1">
      <alignment horizontal="center"/>
      <protection hidden="1"/>
    </xf>
    <xf numFmtId="3" fontId="1" fillId="2" borderId="23" xfId="19" applyNumberFormat="1" applyFont="1" applyFill="1" applyBorder="1" applyAlignment="1" applyProtection="1">
      <alignment horizontal="center"/>
      <protection hidden="1"/>
    </xf>
    <xf numFmtId="3" fontId="1" fillId="2" borderId="24" xfId="19" applyNumberFormat="1" applyFont="1" applyFill="1" applyBorder="1" applyAlignment="1" applyProtection="1">
      <alignment horizontal="center"/>
      <protection hidden="1"/>
    </xf>
    <xf numFmtId="3" fontId="1" fillId="2" borderId="61" xfId="19" applyNumberFormat="1" applyFont="1" applyFill="1" applyBorder="1" applyAlignment="1" applyProtection="1">
      <alignment horizontal="center"/>
      <protection hidden="1"/>
    </xf>
    <xf numFmtId="0" fontId="8" fillId="2" borderId="11" xfId="19" applyFont="1" applyFill="1" applyBorder="1" applyAlignment="1" applyProtection="1">
      <alignment vertical="center"/>
      <protection hidden="1"/>
    </xf>
    <xf numFmtId="0" fontId="0" fillId="0" borderId="18" xfId="0" applyBorder="1" applyAlignment="1">
      <alignment vertical="center"/>
    </xf>
    <xf numFmtId="0" fontId="8" fillId="2" borderId="12" xfId="19" applyFont="1" applyFill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165" fontId="1" fillId="0" borderId="15" xfId="22" applyNumberFormat="1" applyFont="1" applyFill="1" applyBorder="1" applyAlignment="1" applyProtection="1">
      <alignment horizontal="left" vertical="justify"/>
      <protection hidden="1"/>
    </xf>
    <xf numFmtId="165" fontId="1" fillId="0" borderId="0" xfId="0" applyNumberFormat="1" applyFont="1" applyFill="1" applyBorder="1" applyAlignment="1">
      <alignment horizontal="left" vertical="justify"/>
    </xf>
    <xf numFmtId="165" fontId="1" fillId="0" borderId="18" xfId="0" applyNumberFormat="1" applyFont="1" applyFill="1" applyBorder="1" applyAlignment="1">
      <alignment horizontal="left" vertical="justify"/>
    </xf>
    <xf numFmtId="165" fontId="1" fillId="0" borderId="8" xfId="0" applyNumberFormat="1" applyFont="1" applyFill="1" applyBorder="1" applyAlignment="1">
      <alignment horizontal="left" vertical="justify"/>
    </xf>
    <xf numFmtId="164" fontId="1" fillId="0" borderId="11" xfId="22" applyFont="1" applyFill="1" applyBorder="1" applyAlignment="1" applyProtection="1">
      <alignment horizontal="left" vertical="justify"/>
      <protection hidden="1"/>
    </xf>
    <xf numFmtId="0" fontId="1" fillId="0" borderId="12" xfId="0" applyFont="1" applyFill="1" applyBorder="1" applyAlignment="1">
      <alignment horizontal="left" vertical="justify"/>
    </xf>
    <xf numFmtId="0" fontId="1" fillId="0" borderId="18" xfId="0" applyFont="1" applyFill="1" applyBorder="1" applyAlignment="1">
      <alignment horizontal="left" vertical="justify"/>
    </xf>
    <xf numFmtId="0" fontId="1" fillId="0" borderId="8" xfId="0" applyFont="1" applyFill="1" applyBorder="1" applyAlignment="1">
      <alignment horizontal="left" vertical="justify"/>
    </xf>
    <xf numFmtId="49" fontId="1" fillId="2" borderId="23" xfId="19" applyNumberFormat="1" applyFont="1" applyFill="1" applyBorder="1" applyAlignment="1" applyProtection="1">
      <alignment horizontal="center"/>
      <protection hidden="1"/>
    </xf>
    <xf numFmtId="49" fontId="1" fillId="2" borderId="24" xfId="19" applyNumberFormat="1" applyFont="1" applyFill="1" applyBorder="1" applyAlignment="1" applyProtection="1">
      <alignment horizontal="center"/>
      <protection hidden="1"/>
    </xf>
    <xf numFmtId="49" fontId="1" fillId="2" borderId="61" xfId="19" applyNumberFormat="1" applyFont="1" applyFill="1" applyBorder="1" applyAlignment="1" applyProtection="1">
      <alignment horizontal="center"/>
      <protection hidden="1"/>
    </xf>
    <xf numFmtId="49" fontId="1" fillId="2" borderId="33" xfId="19" applyNumberFormat="1" applyFont="1" applyFill="1" applyBorder="1" applyAlignment="1" applyProtection="1">
      <alignment horizontal="center"/>
      <protection hidden="1"/>
    </xf>
    <xf numFmtId="49" fontId="1" fillId="2" borderId="34" xfId="19" applyNumberFormat="1" applyFont="1" applyFill="1" applyBorder="1" applyAlignment="1" applyProtection="1">
      <alignment horizontal="center"/>
      <protection hidden="1"/>
    </xf>
    <xf numFmtId="49" fontId="1" fillId="2" borderId="54" xfId="19" applyNumberFormat="1" applyFont="1" applyFill="1" applyBorder="1" applyAlignment="1" applyProtection="1">
      <alignment horizontal="center"/>
      <protection hidden="1"/>
    </xf>
    <xf numFmtId="165" fontId="13" fillId="0" borderId="15" xfId="22" applyNumberFormat="1" applyFont="1" applyFill="1" applyBorder="1" applyAlignment="1" applyProtection="1">
      <alignment horizontal="left" vertical="justify"/>
      <protection hidden="1"/>
    </xf>
    <xf numFmtId="165" fontId="0" fillId="0" borderId="0" xfId="0" applyNumberFormat="1" applyFill="1" applyBorder="1" applyAlignment="1">
      <alignment horizontal="left" vertical="justify"/>
    </xf>
    <xf numFmtId="165" fontId="0" fillId="0" borderId="18" xfId="0" applyNumberFormat="1" applyFill="1" applyBorder="1" applyAlignment="1">
      <alignment horizontal="left" vertical="justify"/>
    </xf>
    <xf numFmtId="165" fontId="0" fillId="0" borderId="8" xfId="0" applyNumberFormat="1" applyFill="1" applyBorder="1" applyAlignment="1">
      <alignment horizontal="left" vertical="justify"/>
    </xf>
    <xf numFmtId="165" fontId="1" fillId="0" borderId="14" xfId="19" applyNumberFormat="1" applyBorder="1" applyAlignment="1" applyProtection="1">
      <alignment horizontal="right" vertical="center"/>
      <protection/>
    </xf>
    <xf numFmtId="165" fontId="1" fillId="0" borderId="21" xfId="19" applyNumberFormat="1" applyBorder="1" applyAlignment="1" applyProtection="1">
      <alignment horizontal="right" vertical="center"/>
      <protection/>
    </xf>
    <xf numFmtId="49" fontId="8" fillId="2" borderId="38" xfId="19" applyNumberFormat="1" applyFont="1" applyFill="1" applyBorder="1" applyAlignment="1" applyProtection="1">
      <alignment horizontal="center"/>
      <protection hidden="1"/>
    </xf>
    <xf numFmtId="49" fontId="8" fillId="2" borderId="22" xfId="19" applyNumberFormat="1" applyFont="1" applyFill="1" applyBorder="1" applyAlignment="1" applyProtection="1">
      <alignment horizontal="center"/>
      <protection hidden="1"/>
    </xf>
    <xf numFmtId="49" fontId="8" fillId="2" borderId="51" xfId="19" applyNumberFormat="1" applyFont="1" applyFill="1" applyBorder="1" applyAlignment="1" applyProtection="1">
      <alignment horizontal="center"/>
      <protection hidden="1"/>
    </xf>
    <xf numFmtId="0" fontId="8" fillId="2" borderId="15" xfId="19" applyFont="1" applyFill="1" applyBorder="1" applyAlignment="1" applyProtection="1">
      <alignment vertical="center"/>
      <protection hidden="1"/>
    </xf>
    <xf numFmtId="0" fontId="8" fillId="2" borderId="0" xfId="19" applyFont="1" applyFill="1" applyBorder="1" applyAlignment="1" applyProtection="1">
      <alignment vertical="center"/>
      <protection hidden="1"/>
    </xf>
    <xf numFmtId="164" fontId="1" fillId="0" borderId="15" xfId="22" applyFont="1" applyFill="1" applyBorder="1" applyAlignment="1" applyProtection="1">
      <alignment horizontal="left" vertical="justify"/>
      <protection hidden="1"/>
    </xf>
    <xf numFmtId="0" fontId="1" fillId="0" borderId="0" xfId="0" applyFont="1" applyFill="1" applyBorder="1" applyAlignment="1">
      <alignment horizontal="left" vertical="justify"/>
    </xf>
    <xf numFmtId="165" fontId="1" fillId="0" borderId="126" xfId="19" applyNumberFormat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left" vertical="justify"/>
    </xf>
    <xf numFmtId="0" fontId="0" fillId="0" borderId="127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128" xfId="0" applyBorder="1" applyAlignment="1">
      <alignment horizontal="left" vertical="justify"/>
    </xf>
    <xf numFmtId="165" fontId="1" fillId="0" borderId="57" xfId="19" applyNumberFormat="1" applyBorder="1" applyAlignment="1" applyProtection="1">
      <alignment horizontal="right" vertical="center"/>
      <protection locked="0"/>
    </xf>
    <xf numFmtId="49" fontId="8" fillId="2" borderId="29" xfId="19" applyNumberFormat="1" applyFont="1" applyFill="1" applyBorder="1" applyAlignment="1" applyProtection="1">
      <alignment horizontal="center"/>
      <protection hidden="1"/>
    </xf>
    <xf numFmtId="49" fontId="8" fillId="2" borderId="30" xfId="19" applyNumberFormat="1" applyFont="1" applyFill="1" applyBorder="1" applyAlignment="1" applyProtection="1">
      <alignment horizontal="center"/>
      <protection hidden="1"/>
    </xf>
    <xf numFmtId="49" fontId="8" fillId="2" borderId="62" xfId="19" applyNumberFormat="1" applyFont="1" applyFill="1" applyBorder="1" applyAlignment="1" applyProtection="1">
      <alignment horizontal="center"/>
      <protection hidden="1"/>
    </xf>
    <xf numFmtId="0" fontId="1" fillId="2" borderId="15" xfId="19" applyFont="1" applyFill="1" applyBorder="1" applyAlignment="1" applyProtection="1">
      <alignment horizontal="center"/>
      <protection hidden="1"/>
    </xf>
    <xf numFmtId="0" fontId="1" fillId="2" borderId="0" xfId="19" applyFont="1" applyFill="1" applyBorder="1" applyAlignment="1" applyProtection="1">
      <alignment horizontal="center"/>
      <protection hidden="1"/>
    </xf>
    <xf numFmtId="0" fontId="1" fillId="2" borderId="16" xfId="19" applyFont="1" applyFill="1" applyBorder="1" applyAlignment="1" applyProtection="1">
      <alignment horizontal="center"/>
      <protection hidden="1"/>
    </xf>
    <xf numFmtId="0" fontId="1" fillId="2" borderId="18" xfId="19" applyFont="1" applyFill="1" applyBorder="1" applyAlignment="1" applyProtection="1">
      <alignment horizontal="center"/>
      <protection hidden="1"/>
    </xf>
    <xf numFmtId="0" fontId="1" fillId="2" borderId="8" xfId="19" applyFont="1" applyFill="1" applyBorder="1" applyAlignment="1" applyProtection="1">
      <alignment horizontal="center"/>
      <protection hidden="1"/>
    </xf>
    <xf numFmtId="0" fontId="1" fillId="2" borderId="104" xfId="19" applyFont="1" applyFill="1" applyBorder="1" applyAlignment="1" applyProtection="1">
      <alignment horizontal="center"/>
      <protection hidden="1"/>
    </xf>
    <xf numFmtId="165" fontId="1" fillId="2" borderId="30" xfId="19" applyNumberFormat="1" applyFont="1" applyFill="1" applyBorder="1" applyAlignment="1" applyProtection="1">
      <alignment horizontal="center"/>
      <protection hidden="1"/>
    </xf>
    <xf numFmtId="165" fontId="1" fillId="2" borderId="62" xfId="19" applyNumberFormat="1" applyFont="1" applyFill="1" applyBorder="1" applyAlignment="1" applyProtection="1">
      <alignment horizontal="center"/>
      <protection hidden="1"/>
    </xf>
    <xf numFmtId="165" fontId="1" fillId="2" borderId="34" xfId="19" applyNumberFormat="1" applyFont="1" applyFill="1" applyBorder="1" applyAlignment="1" applyProtection="1">
      <alignment horizontal="center"/>
      <protection hidden="1"/>
    </xf>
    <xf numFmtId="165" fontId="1" fillId="2" borderId="54" xfId="19" applyNumberFormat="1" applyFont="1" applyFill="1" applyBorder="1" applyAlignment="1" applyProtection="1">
      <alignment horizontal="center"/>
      <protection hidden="1"/>
    </xf>
    <xf numFmtId="0" fontId="1" fillId="2" borderId="11" xfId="19" applyFont="1" applyFill="1" applyBorder="1" applyAlignment="1" applyProtection="1">
      <alignment horizontal="center"/>
      <protection hidden="1"/>
    </xf>
    <xf numFmtId="0" fontId="1" fillId="2" borderId="12" xfId="19" applyFont="1" applyFill="1" applyBorder="1" applyAlignment="1" applyProtection="1">
      <alignment horizontal="center"/>
      <protection hidden="1"/>
    </xf>
    <xf numFmtId="0" fontId="1" fillId="2" borderId="129" xfId="19" applyFont="1" applyFill="1" applyBorder="1" applyAlignment="1" applyProtection="1">
      <alignment horizontal="center"/>
      <protection hidden="1"/>
    </xf>
    <xf numFmtId="165" fontId="8" fillId="0" borderId="22" xfId="19" applyNumberFormat="1" applyFont="1" applyFill="1" applyBorder="1" applyAlignment="1" applyProtection="1">
      <alignment horizontal="center"/>
      <protection hidden="1"/>
    </xf>
    <xf numFmtId="165" fontId="8" fillId="0" borderId="51" xfId="19" applyNumberFormat="1" applyFont="1" applyFill="1" applyBorder="1" applyAlignment="1" applyProtection="1">
      <alignment horizontal="center"/>
      <protection hidden="1"/>
    </xf>
    <xf numFmtId="165" fontId="1" fillId="0" borderId="30" xfId="19" applyNumberFormat="1" applyFont="1" applyFill="1" applyBorder="1" applyAlignment="1" applyProtection="1">
      <alignment horizontal="center"/>
      <protection hidden="1"/>
    </xf>
    <xf numFmtId="165" fontId="1" fillId="0" borderId="62" xfId="19" applyNumberFormat="1" applyFont="1" applyFill="1" applyBorder="1" applyAlignment="1" applyProtection="1">
      <alignment horizontal="center"/>
      <protection hidden="1"/>
    </xf>
    <xf numFmtId="165" fontId="1" fillId="0" borderId="34" xfId="19" applyNumberFormat="1" applyFont="1" applyFill="1" applyBorder="1" applyAlignment="1" applyProtection="1">
      <alignment horizontal="center"/>
      <protection hidden="1"/>
    </xf>
    <xf numFmtId="165" fontId="1" fillId="0" borderId="54" xfId="19" applyNumberFormat="1" applyFont="1" applyFill="1" applyBorder="1" applyAlignment="1" applyProtection="1">
      <alignment horizontal="center"/>
      <protection hidden="1"/>
    </xf>
    <xf numFmtId="165" fontId="8" fillId="0" borderId="34" xfId="19" applyNumberFormat="1" applyFont="1" applyFill="1" applyBorder="1" applyAlignment="1" applyProtection="1">
      <alignment horizontal="center"/>
      <protection hidden="1"/>
    </xf>
    <xf numFmtId="165" fontId="8" fillId="0" borderId="54" xfId="19" applyNumberFormat="1" applyFont="1" applyFill="1" applyBorder="1" applyAlignment="1" applyProtection="1">
      <alignment horizontal="center"/>
      <protection hidden="1"/>
    </xf>
    <xf numFmtId="165" fontId="1" fillId="2" borderId="24" xfId="19" applyNumberFormat="1" applyFont="1" applyFill="1" applyBorder="1" applyAlignment="1" applyProtection="1">
      <alignment horizontal="center"/>
      <protection hidden="1"/>
    </xf>
    <xf numFmtId="165" fontId="1" fillId="2" borderId="61" xfId="19" applyNumberFormat="1" applyFont="1" applyFill="1" applyBorder="1" applyAlignment="1" applyProtection="1">
      <alignment horizontal="center"/>
      <protection hidden="1"/>
    </xf>
    <xf numFmtId="164" fontId="7" fillId="0" borderId="119" xfId="20" applyFont="1" applyFill="1" applyBorder="1" applyAlignment="1" applyProtection="1">
      <alignment horizontal="left" vertical="center" wrapText="1"/>
      <protection hidden="1" locked="0"/>
    </xf>
    <xf numFmtId="164" fontId="7" fillId="0" borderId="2" xfId="20" applyFont="1" applyFill="1" applyBorder="1" applyAlignment="1" applyProtection="1">
      <alignment horizontal="left" vertical="center" wrapText="1"/>
      <protection hidden="1" locked="0"/>
    </xf>
    <xf numFmtId="164" fontId="11" fillId="3" borderId="2" xfId="20" applyFont="1" applyFill="1" applyBorder="1" applyAlignment="1" applyProtection="1">
      <alignment horizontal="left" vertical="center" wrapText="1"/>
      <protection hidden="1" locked="0"/>
    </xf>
    <xf numFmtId="164" fontId="11" fillId="3" borderId="130" xfId="20" applyFont="1" applyFill="1" applyBorder="1" applyAlignment="1" applyProtection="1">
      <alignment horizontal="left" vertical="center" wrapText="1"/>
      <protection hidden="1" locked="0"/>
    </xf>
    <xf numFmtId="3" fontId="11" fillId="3" borderId="131" xfId="20" applyNumberFormat="1" applyFont="1" applyFill="1" applyBorder="1" applyAlignment="1" applyProtection="1">
      <alignment horizontal="center" vertical="center" wrapText="1"/>
      <protection hidden="1" locked="0"/>
    </xf>
    <xf numFmtId="3" fontId="11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3" fontId="11" fillId="3" borderId="132" xfId="20" applyNumberFormat="1" applyFont="1" applyFill="1" applyBorder="1" applyAlignment="1" applyProtection="1">
      <alignment horizontal="center" vertical="center" wrapText="1"/>
      <protection hidden="1" locked="0"/>
    </xf>
    <xf numFmtId="0" fontId="7" fillId="2" borderId="133" xfId="19" applyFont="1" applyFill="1" applyBorder="1" applyAlignment="1" applyProtection="1">
      <alignment horizontal="center" vertical="center"/>
      <protection hidden="1"/>
    </xf>
    <xf numFmtId="0" fontId="7" fillId="2" borderId="134" xfId="19" applyFont="1" applyFill="1" applyBorder="1" applyAlignment="1" applyProtection="1">
      <alignment horizontal="center" vertical="center"/>
      <protection hidden="1"/>
    </xf>
    <xf numFmtId="0" fontId="7" fillId="2" borderId="10" xfId="19" applyFont="1" applyFill="1" applyBorder="1" applyAlignment="1" applyProtection="1">
      <alignment horizontal="center" vertical="center"/>
      <protection hidden="1"/>
    </xf>
    <xf numFmtId="164" fontId="11" fillId="3" borderId="135" xfId="20" applyFont="1" applyFill="1" applyBorder="1" applyAlignment="1" applyProtection="1">
      <alignment horizontal="left" vertical="center" wrapText="1" indent="1"/>
      <protection hidden="1" locked="0"/>
    </xf>
    <xf numFmtId="164" fontId="11" fillId="3" borderId="134" xfId="20" applyFont="1" applyFill="1" applyBorder="1" applyAlignment="1" applyProtection="1">
      <alignment horizontal="left" vertical="center" wrapText="1" indent="1"/>
      <protection hidden="1" locked="0"/>
    </xf>
    <xf numFmtId="0" fontId="8" fillId="3" borderId="134" xfId="19" applyFont="1" applyFill="1" applyBorder="1" applyAlignment="1" applyProtection="1">
      <alignment horizontal="left" vertical="center" wrapText="1" indent="1"/>
      <protection hidden="1" locked="0"/>
    </xf>
    <xf numFmtId="0" fontId="8" fillId="3" borderId="10" xfId="19" applyFont="1" applyFill="1" applyBorder="1" applyAlignment="1" applyProtection="1">
      <alignment horizontal="left" vertical="center" wrapText="1" indent="1"/>
      <protection hidden="1" locked="0"/>
    </xf>
    <xf numFmtId="1" fontId="11" fillId="3" borderId="135" xfId="19" applyNumberFormat="1" applyFont="1" applyFill="1" applyBorder="1" applyAlignment="1" applyProtection="1">
      <alignment horizontal="center" vertical="center"/>
      <protection hidden="1" locked="0"/>
    </xf>
    <xf numFmtId="1" fontId="11" fillId="3" borderId="134" xfId="19" applyNumberFormat="1" applyFont="1" applyFill="1" applyBorder="1" applyAlignment="1" applyProtection="1">
      <alignment horizontal="center" vertical="center"/>
      <protection hidden="1" locked="0"/>
    </xf>
    <xf numFmtId="1" fontId="8" fillId="3" borderId="136" xfId="19" applyNumberFormat="1" applyFont="1" applyFill="1" applyBorder="1" applyAlignment="1" applyProtection="1">
      <alignment horizontal="center" vertical="center"/>
      <protection hidden="1" locked="0"/>
    </xf>
    <xf numFmtId="0" fontId="2" fillId="0" borderId="76" xfId="19" applyFont="1" applyBorder="1" applyAlignment="1" applyProtection="1">
      <alignment horizontal="center" vertical="center"/>
      <protection hidden="1"/>
    </xf>
    <xf numFmtId="0" fontId="3" fillId="0" borderId="1" xfId="19" applyFont="1" applyFill="1" applyBorder="1" applyAlignment="1" applyProtection="1">
      <alignment horizontal="center" vertical="center"/>
      <protection hidden="1"/>
    </xf>
    <xf numFmtId="0" fontId="3" fillId="0" borderId="2" xfId="19" applyFont="1" applyFill="1" applyBorder="1" applyAlignment="1" applyProtection="1">
      <alignment horizontal="center" vertical="center"/>
      <protection hidden="1"/>
    </xf>
    <xf numFmtId="0" fontId="3" fillId="0" borderId="3" xfId="19" applyFont="1" applyFill="1" applyBorder="1" applyAlignment="1" applyProtection="1">
      <alignment horizontal="center" vertical="center"/>
      <protection hidden="1"/>
    </xf>
    <xf numFmtId="3" fontId="8" fillId="3" borderId="137" xfId="19" applyNumberFormat="1" applyFont="1" applyFill="1" applyBorder="1" applyAlignment="1" applyProtection="1">
      <alignment horizontal="center"/>
      <protection hidden="1"/>
    </xf>
    <xf numFmtId="3" fontId="8" fillId="3" borderId="73" xfId="19" applyNumberFormat="1" applyFont="1" applyFill="1" applyBorder="1" applyAlignment="1" applyProtection="1">
      <alignment horizontal="center"/>
      <protection hidden="1"/>
    </xf>
    <xf numFmtId="3" fontId="8" fillId="3" borderId="95" xfId="19" applyNumberFormat="1" applyFont="1" applyFill="1" applyBorder="1" applyAlignment="1" applyProtection="1">
      <alignment horizontal="center"/>
      <protection hidden="1"/>
    </xf>
    <xf numFmtId="0" fontId="9" fillId="2" borderId="8" xfId="19" applyFont="1" applyFill="1" applyBorder="1" applyAlignment="1" applyProtection="1">
      <alignment horizontal="center"/>
      <protection hidden="1"/>
    </xf>
    <xf numFmtId="0" fontId="1" fillId="0" borderId="0" xfId="19" applyAlignment="1" applyProtection="1">
      <alignment horizontal="left"/>
      <protection/>
    </xf>
    <xf numFmtId="0" fontId="1" fillId="0" borderId="8" xfId="19" applyFont="1" applyBorder="1" applyAlignment="1" applyProtection="1">
      <alignment horizontal="left"/>
      <protection/>
    </xf>
    <xf numFmtId="0" fontId="1" fillId="0" borderId="8" xfId="19" applyBorder="1" applyAlignment="1" applyProtection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- UKB 3.8.01Priloha1N-6 333 3A13" xfId="19"/>
    <cellStyle name="normální_80" xfId="20"/>
    <cellStyle name="normální_81" xfId="21"/>
    <cellStyle name="normální_8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514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104775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514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846772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846772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104775</xdr:colOff>
      <xdr:row>45</xdr:row>
      <xdr:rowOff>0</xdr:rowOff>
    </xdr:from>
    <xdr:ext cx="76200" cy="200025"/>
    <xdr:sp>
      <xdr:nvSpPr>
        <xdr:cNvPr id="5" name="TextBox 8"/>
        <xdr:cNvSpPr txBox="1">
          <a:spLocks noChangeArrowheads="1"/>
        </xdr:cNvSpPr>
      </xdr:nvSpPr>
      <xdr:spPr>
        <a:xfrm>
          <a:off x="38100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104775</xdr:colOff>
      <xdr:row>66</xdr:row>
      <xdr:rowOff>0</xdr:rowOff>
    </xdr:from>
    <xdr:ext cx="76200" cy="200025"/>
    <xdr:sp>
      <xdr:nvSpPr>
        <xdr:cNvPr id="6" name="TextBox 9"/>
        <xdr:cNvSpPr txBox="1">
          <a:spLocks noChangeArrowheads="1"/>
        </xdr:cNvSpPr>
      </xdr:nvSpPr>
      <xdr:spPr>
        <a:xfrm>
          <a:off x="3810000" y="1064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864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104775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864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864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104775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8640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rochav\LOCALS~1\Temp\notes6030C8\~09625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49"/>
      <sheetName val="492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493"/>
      <sheetName val="494"/>
      <sheetName val="495"/>
      <sheetName val="496"/>
      <sheetName val="592"/>
    </sheetNames>
    <sheetDataSet>
      <sheetData sheetId="1">
        <row r="5">
          <cell r="A5" t="str">
            <v>Program opravy silnic I. třídy a dálnic - R II</v>
          </cell>
        </row>
        <row r="7">
          <cell r="B7" t="str">
            <v>Ministerstvo dopravy </v>
          </cell>
          <cell r="F7" t="str">
            <v>66003008</v>
          </cell>
        </row>
      </sheetData>
      <sheetData sheetId="4">
        <row r="7">
          <cell r="C7" t="str">
            <v> Náklady přípravy a zabezpečení akcí programu</v>
          </cell>
        </row>
        <row r="8">
          <cell r="C8" t="str">
            <v> Mzdové náklady a povinné pojistné</v>
          </cell>
        </row>
        <row r="9">
          <cell r="C9" t="str">
            <v> Náklady materiální povahy a služby</v>
          </cell>
        </row>
        <row r="10">
          <cell r="C10" t="str">
            <v> Náklady na reprodukci stavební části staveb</v>
          </cell>
        </row>
        <row r="11">
          <cell r="C11" t="str">
            <v> Náklady na reprodukci technologické části staveb</v>
          </cell>
        </row>
        <row r="12">
          <cell r="C12" t="str">
            <v> Náklady na movitý hmotný majetek</v>
          </cell>
        </row>
        <row r="13">
          <cell r="C13" t="str">
            <v> Náklady na nehmotný majetek</v>
          </cell>
        </row>
        <row r="14">
          <cell r="C14" t="str">
            <v> Ostatní investiční a neinvestiční náklady</v>
          </cell>
        </row>
        <row r="15">
          <cell r="C15" t="str">
            <v> Rezerva na úhradu nákladů akcí programu</v>
          </cell>
        </row>
        <row r="16">
          <cell r="C16" t="str">
            <v> INVESTIČNÍ A NEINVEST. NÁKLADY CELKEM</v>
          </cell>
        </row>
        <row r="17">
          <cell r="C17" t="str">
            <v> Splátky návratných fin.výpomocí ze stát.rozpočtu</v>
          </cell>
        </row>
        <row r="18">
          <cell r="C18" t="str">
            <v> Splátky úvěrů poskytnutých se státní zárukou</v>
          </cell>
        </row>
        <row r="19">
          <cell r="C19" t="str">
            <v> Splátky úvěrů poskytnutých bez státní záruky</v>
          </cell>
        </row>
        <row r="23">
          <cell r="C23" t="str">
            <v> Ostatní finanční potřeby fin. programu </v>
          </cell>
        </row>
        <row r="24">
          <cell r="C24" t="str">
            <v> SOUHRN POTŘEB FINANCOVÁNÍ PROGRAMU </v>
          </cell>
        </row>
        <row r="26">
          <cell r="C26" t="str">
            <v> Vlastní zdroje účastníka programu</v>
          </cell>
        </row>
        <row r="27">
          <cell r="C27" t="str">
            <v> Úvěry poskytnuté bez státní záruky</v>
          </cell>
        </row>
        <row r="30">
          <cell r="C30" t="str">
            <v> Úvěry poskytnuté se státní zárukou</v>
          </cell>
        </row>
        <row r="35">
          <cell r="C35" t="str">
            <v> Návratné fin.výpomoci ze stát.rozpočtu (NFV)</v>
          </cell>
        </row>
        <row r="40">
          <cell r="C40" t="str">
            <v> Systémově určené výdaje stát.rozpočtu (SUV)</v>
          </cell>
        </row>
        <row r="45">
          <cell r="C45" t="str">
            <v> Individuálně posuz.výdaje stát.rozpočtu (IPV)</v>
          </cell>
        </row>
        <row r="50">
          <cell r="C50" t="str">
            <v> Dotace poskytnuté ze státních fondů</v>
          </cell>
        </row>
        <row r="54">
          <cell r="C54" t="str">
            <v> Dotace z územních rozpočtů</v>
          </cell>
        </row>
        <row r="58">
          <cell r="C58" t="str">
            <v> Jiné zdroje tuzemské výše neuvedené</v>
          </cell>
        </row>
        <row r="65">
          <cell r="C65" t="str">
            <v> Dotace poskytnuté z fondů EU </v>
          </cell>
        </row>
        <row r="68">
          <cell r="C68" t="str">
            <v> Dotace z fondů NATO</v>
          </cell>
        </row>
        <row r="69">
          <cell r="C69" t="str">
            <v> Jiné zahraniční zdroje výše neuvedené</v>
          </cell>
        </row>
        <row r="70">
          <cell r="C70" t="str">
            <v> SOUHRN ZDROJŮ FINANCOVÁNÍ PROGRAMU </v>
          </cell>
        </row>
      </sheetData>
      <sheetData sheetId="5">
        <row r="49">
          <cell r="O49">
            <v>0</v>
          </cell>
        </row>
        <row r="58">
          <cell r="O58">
            <v>0</v>
          </cell>
        </row>
      </sheetData>
      <sheetData sheetId="6">
        <row r="50">
          <cell r="J50">
            <v>11600</v>
          </cell>
          <cell r="O50">
            <v>10150</v>
          </cell>
          <cell r="P50">
            <v>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tabSelected="1" workbookViewId="0" topLeftCell="A1">
      <selection activeCell="K4" sqref="K4:M4"/>
    </sheetView>
  </sheetViews>
  <sheetFormatPr defaultColWidth="10.7109375" defaultRowHeight="12.75"/>
  <cols>
    <col min="1" max="1" width="5.7109375" style="1" customWidth="1"/>
    <col min="2" max="2" width="13.421875" style="1" customWidth="1"/>
    <col min="3" max="3" width="25.7109375" style="1" customWidth="1"/>
    <col min="4" max="4" width="10.7109375" style="1" customWidth="1"/>
    <col min="5" max="5" width="15.7109375" style="1" customWidth="1"/>
    <col min="6" max="9" width="3.28125" style="1" customWidth="1"/>
    <col min="10" max="11" width="2.7109375" style="1" customWidth="1"/>
    <col min="12" max="12" width="3.7109375" style="1" customWidth="1"/>
    <col min="13" max="13" width="10.421875" style="1" customWidth="1"/>
    <col min="14" max="14" width="6.8515625" style="1" customWidth="1"/>
    <col min="15" max="15" width="6.7109375" style="1" customWidth="1"/>
    <col min="16" max="16" width="9.421875" style="1" customWidth="1"/>
    <col min="17" max="33" width="6.7109375" style="1" hidden="1" customWidth="1"/>
    <col min="34" max="34" width="8.7109375" style="1" hidden="1" customWidth="1"/>
    <col min="35" max="39" width="6.7109375" style="1" customWidth="1"/>
    <col min="40" max="16384" width="10.7109375" style="1" customWidth="1"/>
  </cols>
  <sheetData>
    <row r="1" spans="11:13" ht="12.75">
      <c r="K1" s="619" t="s">
        <v>0</v>
      </c>
      <c r="L1" s="619"/>
      <c r="M1" s="619"/>
    </row>
    <row r="2" spans="11:13" ht="12.75">
      <c r="K2" s="619" t="s">
        <v>1</v>
      </c>
      <c r="L2" s="619"/>
      <c r="M2" s="619"/>
    </row>
    <row r="3" spans="11:13" ht="12.75">
      <c r="K3" s="619" t="s">
        <v>132</v>
      </c>
      <c r="L3" s="619"/>
      <c r="M3" s="619"/>
    </row>
    <row r="4" spans="11:13" ht="13.5" thickBot="1">
      <c r="K4" s="620" t="s">
        <v>131</v>
      </c>
      <c r="L4" s="620"/>
      <c r="M4" s="620"/>
    </row>
    <row r="5" spans="1:34" ht="24.75" customHeight="1" thickBot="1">
      <c r="A5" s="621" t="s">
        <v>2</v>
      </c>
      <c r="B5" s="622"/>
      <c r="C5" s="293" t="s">
        <v>3</v>
      </c>
      <c r="D5" s="294"/>
      <c r="E5" s="295"/>
      <c r="F5" s="296"/>
      <c r="G5" s="297"/>
      <c r="H5" s="298"/>
      <c r="I5" s="299"/>
      <c r="J5" s="294" t="s">
        <v>65</v>
      </c>
      <c r="K5" s="300"/>
      <c r="L5" s="302"/>
      <c r="M5" s="303"/>
      <c r="N5" s="304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6"/>
    </row>
    <row r="6" spans="1:34" ht="4.5" customHeight="1" thickBot="1">
      <c r="A6" s="5"/>
      <c r="B6" s="6"/>
      <c r="C6" s="6"/>
      <c r="D6" s="6"/>
      <c r="E6" s="6"/>
      <c r="F6" s="307"/>
      <c r="G6" s="307"/>
      <c r="H6" s="308"/>
      <c r="I6" s="309"/>
      <c r="J6" s="310"/>
      <c r="K6" s="310"/>
      <c r="L6" s="310"/>
      <c r="M6" s="310"/>
      <c r="N6" s="304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6"/>
    </row>
    <row r="7" spans="1:34" ht="16.5" customHeight="1" thickBot="1" thickTop="1">
      <c r="A7" s="311" t="s">
        <v>5</v>
      </c>
      <c r="B7" s="312"/>
      <c r="C7" s="312"/>
      <c r="D7" s="312"/>
      <c r="E7" s="312"/>
      <c r="F7" s="313"/>
      <c r="G7" s="313"/>
      <c r="H7" s="623">
        <v>227140</v>
      </c>
      <c r="I7" s="624"/>
      <c r="J7" s="624"/>
      <c r="K7" s="624"/>
      <c r="L7" s="624"/>
      <c r="M7" s="625"/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</row>
    <row r="8" spans="1:34" ht="15" customHeight="1">
      <c r="A8" s="13" t="s">
        <v>66</v>
      </c>
      <c r="B8" s="15"/>
      <c r="C8" s="15"/>
      <c r="D8" s="314"/>
      <c r="E8" s="626" t="s">
        <v>67</v>
      </c>
      <c r="F8" s="627"/>
      <c r="G8" s="627"/>
      <c r="H8" s="628"/>
      <c r="I8" s="628"/>
      <c r="J8" s="628"/>
      <c r="K8" s="628"/>
      <c r="L8" s="628"/>
      <c r="M8" s="629"/>
      <c r="N8" s="304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6"/>
    </row>
    <row r="9" spans="1:34" ht="24.75" customHeight="1">
      <c r="A9" s="630" t="str">
        <f>'[1]40'!A5</f>
        <v>Program opravy silnic I. třídy a dálnic - R II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2"/>
      <c r="N9" s="304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6"/>
    </row>
    <row r="10" spans="1:34" ht="8.25" customHeight="1" thickBot="1">
      <c r="A10" s="19"/>
      <c r="B10" s="20"/>
      <c r="C10" s="20"/>
      <c r="D10" s="20"/>
      <c r="E10" s="15"/>
      <c r="F10" s="315"/>
      <c r="G10" s="315"/>
      <c r="H10" s="315"/>
      <c r="I10" s="315"/>
      <c r="J10" s="315"/>
      <c r="K10" s="315"/>
      <c r="L10" s="315"/>
      <c r="M10" s="315"/>
      <c r="N10" s="304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6"/>
    </row>
    <row r="11" spans="1:34" ht="19.5" customHeight="1" thickBot="1">
      <c r="A11" s="316" t="s">
        <v>8</v>
      </c>
      <c r="B11" s="633" t="str">
        <f>'[1]40'!B7</f>
        <v>Ministerstvo dopravy </v>
      </c>
      <c r="C11" s="634"/>
      <c r="D11" s="635"/>
      <c r="E11" s="317" t="s">
        <v>9</v>
      </c>
      <c r="F11" s="636" t="str">
        <f>'[1]40'!F7</f>
        <v>66003008</v>
      </c>
      <c r="G11" s="637"/>
      <c r="H11" s="637"/>
      <c r="I11" s="637"/>
      <c r="J11" s="637"/>
      <c r="K11" s="637"/>
      <c r="L11" s="637"/>
      <c r="M11" s="638"/>
      <c r="N11" s="304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6"/>
    </row>
    <row r="12" spans="1:34" ht="24.75" customHeight="1" thickTop="1">
      <c r="A12" s="318" t="s">
        <v>68</v>
      </c>
      <c r="B12" s="6"/>
      <c r="C12" s="6"/>
      <c r="D12" s="6"/>
      <c r="E12" s="6"/>
      <c r="F12" s="15"/>
      <c r="G12" s="15"/>
      <c r="H12" s="15"/>
      <c r="I12" s="15"/>
      <c r="J12" s="15"/>
      <c r="K12" s="15"/>
      <c r="L12" s="15"/>
      <c r="M12" s="15"/>
      <c r="N12" s="304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6"/>
    </row>
    <row r="13" spans="1:34" ht="15" customHeight="1">
      <c r="A13" s="319" t="s">
        <v>69</v>
      </c>
      <c r="B13" s="320" t="s">
        <v>70</v>
      </c>
      <c r="C13" s="321"/>
      <c r="D13" s="321"/>
      <c r="E13" s="321"/>
      <c r="F13" s="322" t="s">
        <v>71</v>
      </c>
      <c r="G13" s="323"/>
      <c r="H13" s="323"/>
      <c r="I13" s="324"/>
      <c r="J13" s="322" t="s">
        <v>72</v>
      </c>
      <c r="K13" s="323"/>
      <c r="L13" s="323"/>
      <c r="M13" s="323"/>
      <c r="N13" s="304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6"/>
    </row>
    <row r="14" spans="1:34" ht="15" customHeight="1" hidden="1">
      <c r="A14" s="325">
        <v>4901</v>
      </c>
      <c r="B14" s="326" t="s">
        <v>73</v>
      </c>
      <c r="C14" s="327"/>
      <c r="D14" s="327"/>
      <c r="E14" s="327"/>
      <c r="F14" s="639"/>
      <c r="G14" s="640"/>
      <c r="H14" s="640"/>
      <c r="I14" s="641"/>
      <c r="J14" s="642"/>
      <c r="K14" s="643"/>
      <c r="L14" s="642"/>
      <c r="M14" s="643"/>
      <c r="N14" s="304"/>
      <c r="O14" s="328">
        <v>1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6"/>
    </row>
    <row r="15" spans="1:34" ht="15" customHeight="1" hidden="1">
      <c r="A15" s="329">
        <f aca="true" t="shared" si="0" ref="A15:A20">A14+1</f>
        <v>4902</v>
      </c>
      <c r="B15" s="326" t="s">
        <v>74</v>
      </c>
      <c r="C15" s="327"/>
      <c r="D15" s="327"/>
      <c r="E15" s="327"/>
      <c r="F15" s="644"/>
      <c r="G15" s="645"/>
      <c r="H15" s="645"/>
      <c r="I15" s="646"/>
      <c r="J15" s="612"/>
      <c r="K15" s="613"/>
      <c r="L15" s="612"/>
      <c r="M15" s="613"/>
      <c r="N15" s="304"/>
      <c r="O15" s="328">
        <v>2</v>
      </c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6"/>
    </row>
    <row r="16" spans="1:34" ht="15" customHeight="1" hidden="1" thickBot="1">
      <c r="A16" s="329">
        <f t="shared" si="0"/>
        <v>4903</v>
      </c>
      <c r="B16" s="326" t="s">
        <v>75</v>
      </c>
      <c r="C16" s="327"/>
      <c r="D16" s="327"/>
      <c r="E16" s="327"/>
      <c r="F16" s="614"/>
      <c r="G16" s="615"/>
      <c r="H16" s="615"/>
      <c r="I16" s="616"/>
      <c r="J16" s="617"/>
      <c r="K16" s="618"/>
      <c r="L16" s="617"/>
      <c r="M16" s="618"/>
      <c r="N16" s="304"/>
      <c r="O16" s="328">
        <v>3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6"/>
    </row>
    <row r="17" spans="1:34" ht="15" customHeight="1">
      <c r="A17" s="330">
        <f t="shared" si="0"/>
        <v>4904</v>
      </c>
      <c r="B17" s="326" t="s">
        <v>76</v>
      </c>
      <c r="C17" s="327"/>
      <c r="D17" s="327"/>
      <c r="E17" s="327"/>
      <c r="F17" s="601" t="s">
        <v>47</v>
      </c>
      <c r="G17" s="602"/>
      <c r="H17" s="602"/>
      <c r="I17" s="603"/>
      <c r="J17" s="604">
        <v>12</v>
      </c>
      <c r="K17" s="605"/>
      <c r="L17" s="606">
        <v>2010</v>
      </c>
      <c r="M17" s="607"/>
      <c r="N17" s="304"/>
      <c r="O17" s="328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6"/>
    </row>
    <row r="18" spans="1:34" ht="15" customHeight="1">
      <c r="A18" s="330">
        <f t="shared" si="0"/>
        <v>4905</v>
      </c>
      <c r="B18" s="326" t="s">
        <v>77</v>
      </c>
      <c r="C18" s="327"/>
      <c r="D18" s="327"/>
      <c r="E18" s="327"/>
      <c r="F18" s="587" t="s">
        <v>47</v>
      </c>
      <c r="G18" s="588"/>
      <c r="H18" s="588"/>
      <c r="I18" s="589"/>
      <c r="J18" s="608">
        <v>8</v>
      </c>
      <c r="K18" s="609"/>
      <c r="L18" s="610">
        <v>2011</v>
      </c>
      <c r="M18" s="611"/>
      <c r="N18" s="304"/>
      <c r="O18" s="328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6"/>
    </row>
    <row r="19" spans="1:34" ht="15" customHeight="1">
      <c r="A19" s="331">
        <f t="shared" si="0"/>
        <v>4906</v>
      </c>
      <c r="B19" s="326" t="s">
        <v>78</v>
      </c>
      <c r="C19" s="327"/>
      <c r="D19" s="327"/>
      <c r="E19" s="327"/>
      <c r="F19" s="587"/>
      <c r="G19" s="588"/>
      <c r="H19" s="588"/>
      <c r="I19" s="589"/>
      <c r="J19" s="590">
        <v>10</v>
      </c>
      <c r="K19" s="591"/>
      <c r="L19" s="592">
        <v>2011</v>
      </c>
      <c r="M19" s="593"/>
      <c r="N19" s="304"/>
      <c r="O19" s="328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6"/>
    </row>
    <row r="20" spans="1:34" ht="15" customHeight="1">
      <c r="A20" s="332">
        <f t="shared" si="0"/>
        <v>4907</v>
      </c>
      <c r="B20" s="333" t="s">
        <v>79</v>
      </c>
      <c r="C20" s="334"/>
      <c r="D20" s="334"/>
      <c r="E20" s="334"/>
      <c r="F20" s="594"/>
      <c r="G20" s="595"/>
      <c r="H20" s="595"/>
      <c r="I20" s="596"/>
      <c r="J20" s="597">
        <v>12</v>
      </c>
      <c r="K20" s="598"/>
      <c r="L20" s="599">
        <v>2011</v>
      </c>
      <c r="M20" s="600"/>
      <c r="N20" s="304"/>
      <c r="O20" s="328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6"/>
    </row>
    <row r="21" spans="1:34" ht="24.75" customHeight="1">
      <c r="A21" s="335" t="s">
        <v>80</v>
      </c>
      <c r="B21" s="336"/>
      <c r="C21" s="336"/>
      <c r="D21" s="336"/>
      <c r="E21" s="336"/>
      <c r="F21" s="337"/>
      <c r="G21" s="337"/>
      <c r="H21" s="337"/>
      <c r="I21" s="337"/>
      <c r="J21" s="337"/>
      <c r="K21" s="337"/>
      <c r="L21" s="337"/>
      <c r="M21" s="337"/>
      <c r="N21" s="581" t="s">
        <v>81</v>
      </c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3"/>
    </row>
    <row r="22" spans="1:34" ht="24.75" customHeight="1">
      <c r="A22" s="338" t="s">
        <v>82</v>
      </c>
      <c r="B22" s="339" t="s">
        <v>83</v>
      </c>
      <c r="C22" s="321"/>
      <c r="D22" s="321"/>
      <c r="E22" s="340"/>
      <c r="F22" s="584" t="s">
        <v>84</v>
      </c>
      <c r="G22" s="585"/>
      <c r="H22" s="585"/>
      <c r="I22" s="586"/>
      <c r="J22" s="584" t="s">
        <v>85</v>
      </c>
      <c r="K22" s="585"/>
      <c r="L22" s="585"/>
      <c r="M22" s="586"/>
      <c r="N22" s="341" t="s">
        <v>86</v>
      </c>
      <c r="O22" s="342" t="s">
        <v>87</v>
      </c>
      <c r="P22" s="342" t="s">
        <v>88</v>
      </c>
      <c r="Q22" s="342" t="s">
        <v>89</v>
      </c>
      <c r="R22" s="342" t="s">
        <v>90</v>
      </c>
      <c r="S22" s="342" t="s">
        <v>91</v>
      </c>
      <c r="T22" s="342" t="s">
        <v>92</v>
      </c>
      <c r="U22" s="342" t="s">
        <v>93</v>
      </c>
      <c r="V22" s="343" t="s">
        <v>94</v>
      </c>
      <c r="W22" s="343" t="s">
        <v>95</v>
      </c>
      <c r="X22" s="343" t="s">
        <v>96</v>
      </c>
      <c r="Y22" s="343" t="s">
        <v>97</v>
      </c>
      <c r="Z22" s="343" t="s">
        <v>98</v>
      </c>
      <c r="AA22" s="343" t="s">
        <v>99</v>
      </c>
      <c r="AB22" s="343" t="s">
        <v>100</v>
      </c>
      <c r="AC22" s="343" t="s">
        <v>101</v>
      </c>
      <c r="AD22" s="343" t="s">
        <v>102</v>
      </c>
      <c r="AE22" s="343" t="s">
        <v>103</v>
      </c>
      <c r="AF22" s="343" t="s">
        <v>104</v>
      </c>
      <c r="AG22" s="343" t="s">
        <v>105</v>
      </c>
      <c r="AH22" s="344" t="s">
        <v>106</v>
      </c>
    </row>
    <row r="23" spans="1:34" ht="13.5" customHeight="1">
      <c r="A23" s="345">
        <v>4911</v>
      </c>
      <c r="B23" s="249" t="str">
        <f>'[1]43'!C7</f>
        <v> Náklady přípravy a zabezpečení akcí programu</v>
      </c>
      <c r="C23" s="249"/>
      <c r="D23" s="249"/>
      <c r="E23" s="249"/>
      <c r="F23" s="578"/>
      <c r="G23" s="579"/>
      <c r="H23" s="579"/>
      <c r="I23" s="580"/>
      <c r="J23" s="563">
        <v>116</v>
      </c>
      <c r="K23" s="564"/>
      <c r="L23" s="564"/>
      <c r="M23" s="565"/>
      <c r="N23" s="346"/>
      <c r="O23" s="347">
        <v>101.5</v>
      </c>
      <c r="P23" s="348">
        <v>14.5</v>
      </c>
      <c r="Q23" s="347">
        <v>0</v>
      </c>
      <c r="R23" s="347">
        <v>0</v>
      </c>
      <c r="S23" s="347"/>
      <c r="T23" s="347">
        <v>0</v>
      </c>
      <c r="U23" s="347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50">
        <v>0</v>
      </c>
    </row>
    <row r="24" spans="1:34" ht="13.5" customHeight="1">
      <c r="A24" s="351">
        <f>A23+1</f>
        <v>4912</v>
      </c>
      <c r="B24" s="249" t="str">
        <f>'[1]43'!C8</f>
        <v> Mzdové náklady a povinné pojistné</v>
      </c>
      <c r="C24" s="249"/>
      <c r="D24" s="249"/>
      <c r="E24" s="249"/>
      <c r="F24" s="566"/>
      <c r="G24" s="567"/>
      <c r="H24" s="567"/>
      <c r="I24" s="568"/>
      <c r="J24" s="569">
        <v>0</v>
      </c>
      <c r="K24" s="570"/>
      <c r="L24" s="570"/>
      <c r="M24" s="571"/>
      <c r="N24" s="346"/>
      <c r="O24" s="347"/>
      <c r="P24" s="347"/>
      <c r="Q24" s="347">
        <v>0</v>
      </c>
      <c r="R24" s="347"/>
      <c r="S24" s="347"/>
      <c r="T24" s="347"/>
      <c r="U24" s="347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50">
        <f aca="true" t="shared" si="1" ref="AH24:AH49">J24-SUM(N24:AG24)</f>
        <v>0</v>
      </c>
    </row>
    <row r="25" spans="1:34" ht="13.5" customHeight="1">
      <c r="A25" s="351">
        <f aca="true" t="shared" si="2" ref="A25:A50">A24+1</f>
        <v>4913</v>
      </c>
      <c r="B25" s="249" t="str">
        <f>'[1]43'!C9</f>
        <v> Náklady materiální povahy a služby</v>
      </c>
      <c r="C25" s="249"/>
      <c r="D25" s="249"/>
      <c r="E25" s="249"/>
      <c r="F25" s="566"/>
      <c r="G25" s="567"/>
      <c r="H25" s="567"/>
      <c r="I25" s="568"/>
      <c r="J25" s="569">
        <v>0</v>
      </c>
      <c r="K25" s="570"/>
      <c r="L25" s="570"/>
      <c r="M25" s="571"/>
      <c r="N25" s="352"/>
      <c r="O25" s="348"/>
      <c r="P25" s="348"/>
      <c r="Q25" s="348"/>
      <c r="R25" s="348"/>
      <c r="S25" s="348"/>
      <c r="T25" s="348"/>
      <c r="U25" s="348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0">
        <f t="shared" si="1"/>
        <v>0</v>
      </c>
    </row>
    <row r="26" spans="1:34" ht="13.5" customHeight="1">
      <c r="A26" s="351">
        <f t="shared" si="2"/>
        <v>4914</v>
      </c>
      <c r="B26" s="249" t="str">
        <f>'[1]43'!C10</f>
        <v> Náklady na reprodukci stavební části staveb</v>
      </c>
      <c r="C26" s="249"/>
      <c r="D26" s="249"/>
      <c r="E26" s="249"/>
      <c r="F26" s="566"/>
      <c r="G26" s="567"/>
      <c r="H26" s="567"/>
      <c r="I26" s="568"/>
      <c r="J26" s="569">
        <v>10440</v>
      </c>
      <c r="K26" s="570"/>
      <c r="L26" s="570"/>
      <c r="M26" s="571"/>
      <c r="N26" s="352"/>
      <c r="O26" s="347">
        <v>9135</v>
      </c>
      <c r="P26" s="348">
        <v>1305</v>
      </c>
      <c r="Q26" s="348">
        <v>0</v>
      </c>
      <c r="R26" s="348">
        <v>0</v>
      </c>
      <c r="S26" s="348"/>
      <c r="T26" s="348"/>
      <c r="U26" s="348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0">
        <v>0</v>
      </c>
    </row>
    <row r="27" spans="1:34" ht="13.5" customHeight="1">
      <c r="A27" s="351">
        <f t="shared" si="2"/>
        <v>4915</v>
      </c>
      <c r="B27" s="249" t="str">
        <f>'[1]43'!C11</f>
        <v> Náklady na reprodukci technologické části staveb</v>
      </c>
      <c r="C27" s="249"/>
      <c r="D27" s="249"/>
      <c r="E27" s="249"/>
      <c r="F27" s="566"/>
      <c r="G27" s="567"/>
      <c r="H27" s="567"/>
      <c r="I27" s="568"/>
      <c r="J27" s="569">
        <v>0</v>
      </c>
      <c r="K27" s="570"/>
      <c r="L27" s="570"/>
      <c r="M27" s="571"/>
      <c r="N27" s="352"/>
      <c r="O27" s="348"/>
      <c r="P27" s="348"/>
      <c r="Q27" s="348"/>
      <c r="R27" s="348"/>
      <c r="S27" s="348"/>
      <c r="T27" s="348"/>
      <c r="U27" s="348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0">
        <f t="shared" si="1"/>
        <v>0</v>
      </c>
    </row>
    <row r="28" spans="1:34" ht="13.5" customHeight="1">
      <c r="A28" s="351">
        <f t="shared" si="2"/>
        <v>4916</v>
      </c>
      <c r="B28" s="249" t="str">
        <f>'[1]43'!C12</f>
        <v> Náklady na movitý hmotný majetek</v>
      </c>
      <c r="C28" s="249"/>
      <c r="D28" s="249"/>
      <c r="E28" s="249"/>
      <c r="F28" s="566"/>
      <c r="G28" s="567"/>
      <c r="H28" s="567"/>
      <c r="I28" s="568"/>
      <c r="J28" s="569">
        <v>0</v>
      </c>
      <c r="K28" s="570"/>
      <c r="L28" s="570"/>
      <c r="M28" s="571"/>
      <c r="N28" s="352"/>
      <c r="O28" s="348">
        <v>0</v>
      </c>
      <c r="P28" s="348"/>
      <c r="Q28" s="348"/>
      <c r="R28" s="348">
        <v>0</v>
      </c>
      <c r="S28" s="348"/>
      <c r="T28" s="348"/>
      <c r="U28" s="348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0">
        <f t="shared" si="1"/>
        <v>0</v>
      </c>
    </row>
    <row r="29" spans="1:34" ht="13.5" customHeight="1">
      <c r="A29" s="351">
        <f t="shared" si="2"/>
        <v>4917</v>
      </c>
      <c r="B29" s="249" t="str">
        <f>'[1]43'!C13</f>
        <v> Náklady na nehmotný majetek</v>
      </c>
      <c r="C29" s="249"/>
      <c r="D29" s="249"/>
      <c r="E29" s="249"/>
      <c r="F29" s="566"/>
      <c r="G29" s="567"/>
      <c r="H29" s="567"/>
      <c r="I29" s="568"/>
      <c r="J29" s="569">
        <v>0</v>
      </c>
      <c r="K29" s="570"/>
      <c r="L29" s="570"/>
      <c r="M29" s="571"/>
      <c r="N29" s="352"/>
      <c r="O29" s="348">
        <v>0</v>
      </c>
      <c r="P29" s="348"/>
      <c r="Q29" s="348"/>
      <c r="R29" s="348"/>
      <c r="S29" s="348"/>
      <c r="T29" s="348"/>
      <c r="U29" s="348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0">
        <f t="shared" si="1"/>
        <v>0</v>
      </c>
    </row>
    <row r="30" spans="1:34" ht="13.5" customHeight="1">
      <c r="A30" s="351">
        <f t="shared" si="2"/>
        <v>4918</v>
      </c>
      <c r="B30" s="249" t="str">
        <f>'[1]43'!C14</f>
        <v> Ostatní investiční a neinvestiční náklady</v>
      </c>
      <c r="C30" s="249"/>
      <c r="D30" s="249"/>
      <c r="E30" s="249"/>
      <c r="F30" s="566"/>
      <c r="G30" s="567"/>
      <c r="H30" s="567"/>
      <c r="I30" s="568"/>
      <c r="J30" s="569">
        <v>0</v>
      </c>
      <c r="K30" s="570"/>
      <c r="L30" s="570"/>
      <c r="M30" s="571"/>
      <c r="N30" s="352"/>
      <c r="O30" s="348">
        <v>0</v>
      </c>
      <c r="P30" s="348">
        <v>0</v>
      </c>
      <c r="Q30" s="348">
        <v>0</v>
      </c>
      <c r="R30" s="348">
        <v>0</v>
      </c>
      <c r="S30" s="348"/>
      <c r="T30" s="348">
        <v>0.002</v>
      </c>
      <c r="U30" s="348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0">
        <v>0</v>
      </c>
    </row>
    <row r="31" spans="1:34" ht="13.5" customHeight="1">
      <c r="A31" s="354">
        <f t="shared" si="2"/>
        <v>4919</v>
      </c>
      <c r="B31" s="258" t="str">
        <f>'[1]43'!C15</f>
        <v> Rezerva na úhradu nákladů akcí programu</v>
      </c>
      <c r="C31" s="258"/>
      <c r="D31" s="258"/>
      <c r="E31" s="258"/>
      <c r="F31" s="572"/>
      <c r="G31" s="573"/>
      <c r="H31" s="573"/>
      <c r="I31" s="574"/>
      <c r="J31" s="575">
        <v>1044</v>
      </c>
      <c r="K31" s="576"/>
      <c r="L31" s="576"/>
      <c r="M31" s="577"/>
      <c r="N31" s="346"/>
      <c r="O31" s="347">
        <v>913.5</v>
      </c>
      <c r="P31" s="347">
        <v>130.5</v>
      </c>
      <c r="Q31" s="347">
        <v>0</v>
      </c>
      <c r="R31" s="347">
        <v>0</v>
      </c>
      <c r="S31" s="347"/>
      <c r="T31" s="347"/>
      <c r="U31" s="347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50">
        <f t="shared" si="1"/>
        <v>0</v>
      </c>
    </row>
    <row r="32" spans="1:34" ht="15" customHeight="1">
      <c r="A32" s="351">
        <f t="shared" si="2"/>
        <v>4920</v>
      </c>
      <c r="B32" s="249" t="str">
        <f>'[1]43'!C16</f>
        <v> INVESTIČNÍ A NEINVEST. NÁKLADY CELKEM</v>
      </c>
      <c r="C32" s="249"/>
      <c r="D32" s="249"/>
      <c r="E32" s="249"/>
      <c r="F32" s="578"/>
      <c r="G32" s="579"/>
      <c r="H32" s="579"/>
      <c r="I32" s="580"/>
      <c r="J32" s="563">
        <v>11600</v>
      </c>
      <c r="K32" s="564"/>
      <c r="L32" s="564"/>
      <c r="M32" s="565"/>
      <c r="N32" s="355">
        <f>SUM(N23:N31)</f>
        <v>0</v>
      </c>
      <c r="O32" s="356">
        <f aca="true" t="shared" si="3" ref="O32:AH32">SUM(O23:O31)</f>
        <v>10150</v>
      </c>
      <c r="P32" s="356">
        <f t="shared" si="3"/>
        <v>1450</v>
      </c>
      <c r="Q32" s="356">
        <f t="shared" si="3"/>
        <v>0</v>
      </c>
      <c r="R32" s="356">
        <f t="shared" si="3"/>
        <v>0</v>
      </c>
      <c r="S32" s="356">
        <f t="shared" si="3"/>
        <v>0</v>
      </c>
      <c r="T32" s="356">
        <f t="shared" si="3"/>
        <v>0.002</v>
      </c>
      <c r="U32" s="356">
        <f t="shared" si="3"/>
        <v>0</v>
      </c>
      <c r="V32" s="356">
        <f t="shared" si="3"/>
        <v>0</v>
      </c>
      <c r="W32" s="356">
        <f t="shared" si="3"/>
        <v>0</v>
      </c>
      <c r="X32" s="356">
        <f t="shared" si="3"/>
        <v>0</v>
      </c>
      <c r="Y32" s="356">
        <f t="shared" si="3"/>
        <v>0</v>
      </c>
      <c r="Z32" s="356">
        <f t="shared" si="3"/>
        <v>0</v>
      </c>
      <c r="AA32" s="356">
        <f t="shared" si="3"/>
        <v>0</v>
      </c>
      <c r="AB32" s="356">
        <f t="shared" si="3"/>
        <v>0</v>
      </c>
      <c r="AC32" s="356">
        <f t="shared" si="3"/>
        <v>0</v>
      </c>
      <c r="AD32" s="356">
        <f t="shared" si="3"/>
        <v>0</v>
      </c>
      <c r="AE32" s="356">
        <f t="shared" si="3"/>
        <v>0</v>
      </c>
      <c r="AF32" s="356">
        <f t="shared" si="3"/>
        <v>0</v>
      </c>
      <c r="AG32" s="356">
        <f t="shared" si="3"/>
        <v>0</v>
      </c>
      <c r="AH32" s="357">
        <f t="shared" si="3"/>
        <v>0</v>
      </c>
    </row>
    <row r="33" spans="1:34" ht="13.5" customHeight="1">
      <c r="A33" s="351">
        <f t="shared" si="2"/>
        <v>4921</v>
      </c>
      <c r="B33" s="249" t="str">
        <f>'[1]43'!C17</f>
        <v> Splátky návratných fin.výpomocí ze stát.rozpočtu</v>
      </c>
      <c r="C33" s="249"/>
      <c r="D33" s="249"/>
      <c r="E33" s="249"/>
      <c r="F33" s="566"/>
      <c r="G33" s="567"/>
      <c r="H33" s="567"/>
      <c r="I33" s="568"/>
      <c r="J33" s="569">
        <v>0</v>
      </c>
      <c r="K33" s="570"/>
      <c r="L33" s="570"/>
      <c r="M33" s="571"/>
      <c r="N33" s="346"/>
      <c r="O33" s="347"/>
      <c r="P33" s="347"/>
      <c r="Q33" s="347"/>
      <c r="R33" s="347"/>
      <c r="S33" s="347"/>
      <c r="T33" s="347"/>
      <c r="U33" s="347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50">
        <f t="shared" si="1"/>
        <v>0</v>
      </c>
    </row>
    <row r="34" spans="1:34" ht="13.5" customHeight="1">
      <c r="A34" s="351">
        <f t="shared" si="2"/>
        <v>4922</v>
      </c>
      <c r="B34" s="249" t="str">
        <f>'[1]43'!C18</f>
        <v> Splátky úvěrů poskytnutých se státní zárukou</v>
      </c>
      <c r="C34" s="249"/>
      <c r="D34" s="249"/>
      <c r="E34" s="249"/>
      <c r="F34" s="566"/>
      <c r="G34" s="567"/>
      <c r="H34" s="567"/>
      <c r="I34" s="568"/>
      <c r="J34" s="569">
        <v>0</v>
      </c>
      <c r="K34" s="570"/>
      <c r="L34" s="570"/>
      <c r="M34" s="571"/>
      <c r="N34" s="346"/>
      <c r="O34" s="347"/>
      <c r="P34" s="347"/>
      <c r="Q34" s="347"/>
      <c r="R34" s="347"/>
      <c r="S34" s="347"/>
      <c r="T34" s="347"/>
      <c r="U34" s="347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50">
        <f t="shared" si="1"/>
        <v>0</v>
      </c>
    </row>
    <row r="35" spans="1:34" ht="13.5" customHeight="1">
      <c r="A35" s="351">
        <f t="shared" si="2"/>
        <v>4923</v>
      </c>
      <c r="B35" s="249" t="str">
        <f>'[1]43'!C19</f>
        <v> Splátky úvěrů poskytnutých bez státní záruky</v>
      </c>
      <c r="C35" s="249"/>
      <c r="D35" s="249"/>
      <c r="E35" s="249"/>
      <c r="F35" s="566"/>
      <c r="G35" s="567"/>
      <c r="H35" s="567"/>
      <c r="I35" s="568"/>
      <c r="J35" s="569">
        <v>0</v>
      </c>
      <c r="K35" s="570"/>
      <c r="L35" s="570"/>
      <c r="M35" s="571"/>
      <c r="N35" s="346"/>
      <c r="O35" s="347"/>
      <c r="P35" s="347"/>
      <c r="Q35" s="347"/>
      <c r="R35" s="347"/>
      <c r="S35" s="347"/>
      <c r="T35" s="347"/>
      <c r="U35" s="347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50">
        <f t="shared" si="1"/>
        <v>0</v>
      </c>
    </row>
    <row r="36" spans="1:34" ht="13.5" customHeight="1">
      <c r="A36" s="358">
        <f t="shared" si="2"/>
        <v>4924</v>
      </c>
      <c r="B36" s="6" t="str">
        <f>'[1]43'!C23</f>
        <v> Ostatní finanční potřeby fin. programu </v>
      </c>
      <c r="C36" s="6"/>
      <c r="D36" s="6"/>
      <c r="E36" s="6"/>
      <c r="F36" s="572"/>
      <c r="G36" s="573"/>
      <c r="H36" s="573"/>
      <c r="I36" s="574"/>
      <c r="J36" s="575">
        <v>0</v>
      </c>
      <c r="K36" s="576"/>
      <c r="L36" s="576"/>
      <c r="M36" s="577"/>
      <c r="N36" s="346"/>
      <c r="O36" s="347"/>
      <c r="P36" s="347"/>
      <c r="Q36" s="347"/>
      <c r="R36" s="347"/>
      <c r="S36" s="347"/>
      <c r="T36" s="347"/>
      <c r="U36" s="347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50">
        <f t="shared" si="1"/>
        <v>0</v>
      </c>
    </row>
    <row r="37" spans="1:34" ht="15" customHeight="1">
      <c r="A37" s="359">
        <f t="shared" si="2"/>
        <v>4925</v>
      </c>
      <c r="B37" s="321" t="str">
        <f>'[1]43'!C24</f>
        <v> SOUHRN POTŘEB FINANCOVÁNÍ PROGRAMU </v>
      </c>
      <c r="C37" s="321"/>
      <c r="D37" s="321"/>
      <c r="E37" s="321"/>
      <c r="F37" s="524"/>
      <c r="G37" s="525"/>
      <c r="H37" s="525"/>
      <c r="I37" s="526"/>
      <c r="J37" s="527">
        <v>11600</v>
      </c>
      <c r="K37" s="528"/>
      <c r="L37" s="528"/>
      <c r="M37" s="529"/>
      <c r="N37" s="355">
        <f aca="true" t="shared" si="4" ref="N37:V37">SUM(N32:N36)</f>
        <v>0</v>
      </c>
      <c r="O37" s="356">
        <f t="shared" si="4"/>
        <v>10150</v>
      </c>
      <c r="P37" s="356">
        <f t="shared" si="4"/>
        <v>1450</v>
      </c>
      <c r="Q37" s="356">
        <f t="shared" si="4"/>
        <v>0</v>
      </c>
      <c r="R37" s="356">
        <f t="shared" si="4"/>
        <v>0</v>
      </c>
      <c r="S37" s="356">
        <f t="shared" si="4"/>
        <v>0</v>
      </c>
      <c r="T37" s="356">
        <f t="shared" si="4"/>
        <v>0.002</v>
      </c>
      <c r="U37" s="356">
        <f t="shared" si="4"/>
        <v>0</v>
      </c>
      <c r="V37" s="356">
        <f t="shared" si="4"/>
        <v>0</v>
      </c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60">
        <f>SUM(AG32:AG36)</f>
        <v>0</v>
      </c>
      <c r="AH37" s="361">
        <f>SUM(AH32:AH36)</f>
        <v>0</v>
      </c>
    </row>
    <row r="38" spans="1:34" ht="13.5" customHeight="1">
      <c r="A38" s="362">
        <f t="shared" si="2"/>
        <v>4926</v>
      </c>
      <c r="B38" s="363" t="str">
        <f>'[1]43'!C26</f>
        <v> Vlastní zdroje účastníka programu</v>
      </c>
      <c r="C38" s="364"/>
      <c r="D38" s="364"/>
      <c r="E38" s="364"/>
      <c r="F38" s="560"/>
      <c r="G38" s="561"/>
      <c r="H38" s="561"/>
      <c r="I38" s="562"/>
      <c r="J38" s="563">
        <v>0</v>
      </c>
      <c r="K38" s="564"/>
      <c r="L38" s="564"/>
      <c r="M38" s="565"/>
      <c r="N38" s="365"/>
      <c r="O38" s="366">
        <v>0</v>
      </c>
      <c r="P38" s="366"/>
      <c r="Q38" s="366"/>
      <c r="R38" s="366"/>
      <c r="S38" s="366"/>
      <c r="T38" s="366"/>
      <c r="U38" s="366"/>
      <c r="V38" s="367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50">
        <f t="shared" si="1"/>
        <v>0</v>
      </c>
    </row>
    <row r="39" spans="1:34" ht="13.5" customHeight="1">
      <c r="A39" s="368">
        <f t="shared" si="2"/>
        <v>4927</v>
      </c>
      <c r="B39" s="369" t="str">
        <f>'[1]43'!C27</f>
        <v> Úvěry poskytnuté bez státní záruky</v>
      </c>
      <c r="C39" s="370"/>
      <c r="D39" s="370"/>
      <c r="E39" s="370"/>
      <c r="F39" s="566"/>
      <c r="G39" s="567"/>
      <c r="H39" s="567"/>
      <c r="I39" s="568"/>
      <c r="J39" s="569">
        <v>0</v>
      </c>
      <c r="K39" s="570"/>
      <c r="L39" s="570"/>
      <c r="M39" s="571"/>
      <c r="N39" s="365"/>
      <c r="O39" s="366"/>
      <c r="P39" s="366"/>
      <c r="Q39" s="366"/>
      <c r="R39" s="366"/>
      <c r="S39" s="366"/>
      <c r="T39" s="366"/>
      <c r="U39" s="366"/>
      <c r="V39" s="367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50">
        <f t="shared" si="1"/>
        <v>0</v>
      </c>
    </row>
    <row r="40" spans="1:34" ht="13.5" customHeight="1" thickBot="1">
      <c r="A40" s="358">
        <f t="shared" si="2"/>
        <v>4928</v>
      </c>
      <c r="B40" s="25" t="str">
        <f>'[1]43'!C30</f>
        <v> Úvěry poskytnuté se státní zárukou</v>
      </c>
      <c r="C40" s="26"/>
      <c r="D40" s="26"/>
      <c r="E40" s="26"/>
      <c r="F40" s="545" t="s">
        <v>47</v>
      </c>
      <c r="G40" s="546"/>
      <c r="H40" s="546"/>
      <c r="I40" s="547"/>
      <c r="J40" s="551">
        <v>0</v>
      </c>
      <c r="K40" s="552"/>
      <c r="L40" s="552"/>
      <c r="M40" s="553"/>
      <c r="N40" s="365"/>
      <c r="O40" s="366"/>
      <c r="P40" s="366">
        <v>0</v>
      </c>
      <c r="Q40" s="366">
        <v>0</v>
      </c>
      <c r="R40" s="366">
        <v>0</v>
      </c>
      <c r="S40" s="366"/>
      <c r="T40" s="366"/>
      <c r="U40" s="366"/>
      <c r="V40" s="367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50">
        <f t="shared" si="1"/>
        <v>0</v>
      </c>
    </row>
    <row r="41" spans="1:34" ht="15" customHeight="1" thickTop="1">
      <c r="A41" s="371">
        <f t="shared" si="2"/>
        <v>4929</v>
      </c>
      <c r="B41" s="372" t="str">
        <f>'[1]43'!C35</f>
        <v> Návratné fin.výpomoci ze stát.rozpočtu (NFV)</v>
      </c>
      <c r="C41" s="373"/>
      <c r="D41" s="373"/>
      <c r="E41" s="373"/>
      <c r="F41" s="554"/>
      <c r="G41" s="555"/>
      <c r="H41" s="555"/>
      <c r="I41" s="556"/>
      <c r="J41" s="557">
        <v>0</v>
      </c>
      <c r="K41" s="558"/>
      <c r="L41" s="558"/>
      <c r="M41" s="559"/>
      <c r="N41" s="374"/>
      <c r="O41" s="375"/>
      <c r="P41" s="375"/>
      <c r="Q41" s="375"/>
      <c r="R41" s="375"/>
      <c r="S41" s="375"/>
      <c r="T41" s="375"/>
      <c r="U41" s="375"/>
      <c r="V41" s="376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50">
        <f t="shared" si="1"/>
        <v>0</v>
      </c>
    </row>
    <row r="42" spans="1:34" ht="15" customHeight="1">
      <c r="A42" s="107">
        <f t="shared" si="2"/>
        <v>4930</v>
      </c>
      <c r="B42" s="240" t="str">
        <f>'[1]43'!C40</f>
        <v> Systémově určené výdaje stát.rozpočtu (SUV)</v>
      </c>
      <c r="C42" s="378"/>
      <c r="D42" s="378"/>
      <c r="E42" s="378"/>
      <c r="F42" s="539" t="s">
        <v>47</v>
      </c>
      <c r="G42" s="540"/>
      <c r="H42" s="540"/>
      <c r="I42" s="541"/>
      <c r="J42" s="542">
        <v>8700</v>
      </c>
      <c r="K42" s="543"/>
      <c r="L42" s="543"/>
      <c r="M42" s="544"/>
      <c r="N42" s="379"/>
      <c r="O42" s="380">
        <v>7612.5</v>
      </c>
      <c r="P42" s="380">
        <v>1087.5</v>
      </c>
      <c r="Q42" s="380">
        <v>0</v>
      </c>
      <c r="R42" s="380">
        <v>0.305</v>
      </c>
      <c r="S42" s="380"/>
      <c r="T42" s="380">
        <v>0</v>
      </c>
      <c r="U42" s="380"/>
      <c r="V42" s="381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50">
        <v>0</v>
      </c>
    </row>
    <row r="43" spans="1:34" ht="15" customHeight="1" thickBot="1">
      <c r="A43" s="383">
        <f t="shared" si="2"/>
        <v>4931</v>
      </c>
      <c r="B43" s="384" t="str">
        <f>'[1]43'!C45</f>
        <v> Individuálně posuz.výdaje stát.rozpočtu (IPV)</v>
      </c>
      <c r="C43" s="385"/>
      <c r="D43" s="385"/>
      <c r="E43" s="385"/>
      <c r="F43" s="545" t="s">
        <v>47</v>
      </c>
      <c r="G43" s="546"/>
      <c r="H43" s="546"/>
      <c r="I43" s="547"/>
      <c r="J43" s="548">
        <v>0</v>
      </c>
      <c r="K43" s="549"/>
      <c r="L43" s="549"/>
      <c r="M43" s="550"/>
      <c r="N43" s="386"/>
      <c r="O43" s="387"/>
      <c r="P43" s="387">
        <v>0</v>
      </c>
      <c r="Q43" s="387">
        <v>0</v>
      </c>
      <c r="R43" s="387">
        <v>0</v>
      </c>
      <c r="S43" s="387"/>
      <c r="T43" s="387"/>
      <c r="U43" s="387"/>
      <c r="V43" s="388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50">
        <v>0</v>
      </c>
    </row>
    <row r="44" spans="1:34" ht="13.5" customHeight="1" thickTop="1">
      <c r="A44" s="390">
        <f t="shared" si="2"/>
        <v>4932</v>
      </c>
      <c r="B44" s="391" t="str">
        <f>'[1]43'!C50</f>
        <v> Dotace poskytnuté ze státních fondů</v>
      </c>
      <c r="C44" s="249"/>
      <c r="D44" s="249"/>
      <c r="E44" s="249"/>
      <c r="F44" s="530" t="s">
        <v>40</v>
      </c>
      <c r="G44" s="531"/>
      <c r="H44" s="531"/>
      <c r="I44" s="532"/>
      <c r="J44" s="533">
        <v>2900</v>
      </c>
      <c r="K44" s="534"/>
      <c r="L44" s="534"/>
      <c r="M44" s="535"/>
      <c r="N44" s="365"/>
      <c r="O44" s="366">
        <v>2537.5</v>
      </c>
      <c r="P44" s="366">
        <v>362.5</v>
      </c>
      <c r="Q44" s="366">
        <v>0</v>
      </c>
      <c r="R44" s="366">
        <v>0</v>
      </c>
      <c r="S44" s="366"/>
      <c r="T44" s="366">
        <v>0</v>
      </c>
      <c r="U44" s="366"/>
      <c r="V44" s="367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50">
        <v>0</v>
      </c>
    </row>
    <row r="45" spans="1:34" ht="13.5" customHeight="1">
      <c r="A45" s="191">
        <f t="shared" si="2"/>
        <v>4933</v>
      </c>
      <c r="B45" s="391" t="str">
        <f>'[1]43'!C54</f>
        <v> Dotace z územních rozpočtů</v>
      </c>
      <c r="C45" s="249"/>
      <c r="D45" s="249"/>
      <c r="E45" s="249"/>
      <c r="F45" s="508"/>
      <c r="G45" s="509"/>
      <c r="H45" s="509"/>
      <c r="I45" s="510"/>
      <c r="J45" s="536">
        <v>0</v>
      </c>
      <c r="K45" s="537"/>
      <c r="L45" s="537"/>
      <c r="M45" s="538"/>
      <c r="N45" s="365"/>
      <c r="O45" s="366"/>
      <c r="P45" s="366"/>
      <c r="Q45" s="392"/>
      <c r="R45" s="366"/>
      <c r="S45" s="366"/>
      <c r="T45" s="366"/>
      <c r="U45" s="366"/>
      <c r="V45" s="367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50">
        <f t="shared" si="1"/>
        <v>0</v>
      </c>
    </row>
    <row r="46" spans="1:34" ht="13.5" customHeight="1">
      <c r="A46" s="191">
        <f t="shared" si="2"/>
        <v>4934</v>
      </c>
      <c r="B46" s="391" t="str">
        <f>'[1]43'!C58</f>
        <v> Jiné zdroje tuzemské výše neuvedené</v>
      </c>
      <c r="C46" s="249"/>
      <c r="D46" s="249"/>
      <c r="E46" s="249"/>
      <c r="F46" s="508"/>
      <c r="G46" s="509"/>
      <c r="H46" s="509"/>
      <c r="I46" s="510"/>
      <c r="J46" s="536">
        <v>0</v>
      </c>
      <c r="K46" s="537"/>
      <c r="L46" s="537"/>
      <c r="M46" s="538"/>
      <c r="N46" s="365"/>
      <c r="O46" s="366"/>
      <c r="P46" s="366"/>
      <c r="Q46" s="366"/>
      <c r="R46" s="366">
        <v>0</v>
      </c>
      <c r="S46" s="366"/>
      <c r="T46" s="366"/>
      <c r="U46" s="366"/>
      <c r="V46" s="367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50">
        <f t="shared" si="1"/>
        <v>0</v>
      </c>
    </row>
    <row r="47" spans="1:34" ht="13.5" customHeight="1">
      <c r="A47" s="191">
        <f t="shared" si="2"/>
        <v>4935</v>
      </c>
      <c r="B47" s="391" t="str">
        <f>'[1]43'!C65</f>
        <v> Dotace poskytnuté z fondů EU </v>
      </c>
      <c r="C47" s="249"/>
      <c r="D47" s="249"/>
      <c r="E47" s="249"/>
      <c r="F47" s="508"/>
      <c r="G47" s="509"/>
      <c r="H47" s="509"/>
      <c r="I47" s="510"/>
      <c r="J47" s="536">
        <v>0</v>
      </c>
      <c r="K47" s="537"/>
      <c r="L47" s="537"/>
      <c r="M47" s="538"/>
      <c r="N47" s="365"/>
      <c r="O47" s="366">
        <v>0</v>
      </c>
      <c r="P47" s="366">
        <v>0</v>
      </c>
      <c r="Q47" s="366">
        <v>0</v>
      </c>
      <c r="R47" s="366">
        <v>0</v>
      </c>
      <c r="S47" s="366"/>
      <c r="T47" s="366"/>
      <c r="U47" s="366"/>
      <c r="V47" s="367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50">
        <v>0</v>
      </c>
    </row>
    <row r="48" spans="1:34" ht="13.5" customHeight="1">
      <c r="A48" s="191">
        <f t="shared" si="2"/>
        <v>4936</v>
      </c>
      <c r="B48" s="391" t="str">
        <f>'[1]43'!C68</f>
        <v> Dotace z fondů NATO</v>
      </c>
      <c r="C48" s="249"/>
      <c r="D48" s="249"/>
      <c r="E48" s="249"/>
      <c r="F48" s="508"/>
      <c r="G48" s="509"/>
      <c r="H48" s="509"/>
      <c r="I48" s="510"/>
      <c r="J48" s="536">
        <v>0</v>
      </c>
      <c r="K48" s="537"/>
      <c r="L48" s="537"/>
      <c r="M48" s="538"/>
      <c r="N48" s="365"/>
      <c r="O48" s="366"/>
      <c r="P48" s="366"/>
      <c r="Q48" s="366"/>
      <c r="R48" s="366"/>
      <c r="S48" s="366"/>
      <c r="T48" s="366"/>
      <c r="U48" s="366"/>
      <c r="V48" s="367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50">
        <f t="shared" si="1"/>
        <v>0</v>
      </c>
    </row>
    <row r="49" spans="1:34" ht="13.5" customHeight="1">
      <c r="A49" s="48">
        <f t="shared" si="2"/>
        <v>4937</v>
      </c>
      <c r="B49" s="24" t="str">
        <f>'[1]43'!C69</f>
        <v> Jiné zahraniční zdroje výše neuvedené</v>
      </c>
      <c r="C49" s="6"/>
      <c r="D49" s="6"/>
      <c r="E49" s="6"/>
      <c r="F49" s="518"/>
      <c r="G49" s="519"/>
      <c r="H49" s="519"/>
      <c r="I49" s="520"/>
      <c r="J49" s="521">
        <v>0</v>
      </c>
      <c r="K49" s="522"/>
      <c r="L49" s="522"/>
      <c r="M49" s="523"/>
      <c r="N49" s="365"/>
      <c r="O49" s="366"/>
      <c r="P49" s="366"/>
      <c r="Q49" s="366"/>
      <c r="R49" s="366"/>
      <c r="S49" s="366"/>
      <c r="T49" s="366"/>
      <c r="U49" s="366"/>
      <c r="V49" s="367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50">
        <f t="shared" si="1"/>
        <v>0</v>
      </c>
    </row>
    <row r="50" spans="1:34" ht="15" customHeight="1">
      <c r="A50" s="393">
        <f t="shared" si="2"/>
        <v>4938</v>
      </c>
      <c r="B50" s="394" t="str">
        <f>'[1]43'!C70</f>
        <v> SOUHRN ZDROJŮ FINANCOVÁNÍ PROGRAMU </v>
      </c>
      <c r="C50" s="321"/>
      <c r="D50" s="321"/>
      <c r="E50" s="321"/>
      <c r="F50" s="524"/>
      <c r="G50" s="525"/>
      <c r="H50" s="525"/>
      <c r="I50" s="526"/>
      <c r="J50" s="527">
        <v>11600</v>
      </c>
      <c r="K50" s="528"/>
      <c r="L50" s="528"/>
      <c r="M50" s="529"/>
      <c r="N50" s="355">
        <f aca="true" t="shared" si="5" ref="N50:AH50">SUM(N38:N49)</f>
        <v>0</v>
      </c>
      <c r="O50" s="356">
        <f t="shared" si="5"/>
        <v>10150</v>
      </c>
      <c r="P50" s="356">
        <f t="shared" si="5"/>
        <v>1450</v>
      </c>
      <c r="Q50" s="356">
        <f t="shared" si="5"/>
        <v>0</v>
      </c>
      <c r="R50" s="356">
        <f t="shared" si="5"/>
        <v>0.305</v>
      </c>
      <c r="S50" s="356">
        <f t="shared" si="5"/>
        <v>0</v>
      </c>
      <c r="T50" s="356">
        <f t="shared" si="5"/>
        <v>0</v>
      </c>
      <c r="U50" s="356">
        <f t="shared" si="5"/>
        <v>0</v>
      </c>
      <c r="V50" s="356">
        <f t="shared" si="5"/>
        <v>0</v>
      </c>
      <c r="W50" s="356">
        <f t="shared" si="5"/>
        <v>0</v>
      </c>
      <c r="X50" s="356">
        <f t="shared" si="5"/>
        <v>0</v>
      </c>
      <c r="Y50" s="356">
        <f t="shared" si="5"/>
        <v>0</v>
      </c>
      <c r="Z50" s="356">
        <f t="shared" si="5"/>
        <v>0</v>
      </c>
      <c r="AA50" s="356">
        <f t="shared" si="5"/>
        <v>0</v>
      </c>
      <c r="AB50" s="356">
        <f t="shared" si="5"/>
        <v>0</v>
      </c>
      <c r="AC50" s="356">
        <f t="shared" si="5"/>
        <v>0</v>
      </c>
      <c r="AD50" s="356">
        <f t="shared" si="5"/>
        <v>0</v>
      </c>
      <c r="AE50" s="356">
        <f t="shared" si="5"/>
        <v>0</v>
      </c>
      <c r="AF50" s="356">
        <f t="shared" si="5"/>
        <v>0</v>
      </c>
      <c r="AG50" s="356">
        <f t="shared" si="5"/>
        <v>0</v>
      </c>
      <c r="AH50" s="361">
        <f t="shared" si="5"/>
        <v>0</v>
      </c>
    </row>
    <row r="51" spans="1:34" ht="4.5" customHeight="1" thickBot="1">
      <c r="A51" s="262"/>
      <c r="B51" s="24"/>
      <c r="C51" s="6"/>
      <c r="D51" s="6"/>
      <c r="E51" s="6"/>
      <c r="F51" s="37"/>
      <c r="G51" s="37"/>
      <c r="H51" s="37"/>
      <c r="I51" s="37"/>
      <c r="J51" s="395"/>
      <c r="K51" s="395"/>
      <c r="L51" s="395"/>
      <c r="M51" s="395"/>
      <c r="N51" s="396"/>
      <c r="O51" s="397"/>
      <c r="P51" s="397"/>
      <c r="Q51" s="397"/>
      <c r="R51" s="397"/>
      <c r="S51" s="397"/>
      <c r="T51" s="397"/>
      <c r="U51" s="397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9"/>
    </row>
    <row r="52" spans="1:34" ht="13.5" customHeight="1">
      <c r="A52" s="400">
        <v>4939</v>
      </c>
      <c r="B52" s="401" t="s">
        <v>107</v>
      </c>
      <c r="C52" s="402"/>
      <c r="D52" s="402"/>
      <c r="E52" s="403"/>
      <c r="F52" s="291"/>
      <c r="G52" s="292"/>
      <c r="H52" s="292"/>
      <c r="I52" s="281"/>
      <c r="J52" s="282">
        <v>10876</v>
      </c>
      <c r="K52" s="283"/>
      <c r="L52" s="283"/>
      <c r="M52" s="284"/>
      <c r="N52" s="404">
        <f>N41+N42+N43</f>
        <v>0</v>
      </c>
      <c r="O52" s="404">
        <f aca="true" t="shared" si="6" ref="O52:AG52">O41+O42+O43</f>
        <v>7612.5</v>
      </c>
      <c r="P52" s="404">
        <f t="shared" si="6"/>
        <v>1087.5</v>
      </c>
      <c r="Q52" s="404"/>
      <c r="R52" s="404"/>
      <c r="S52" s="404">
        <f t="shared" si="6"/>
        <v>0</v>
      </c>
      <c r="T52" s="404">
        <f t="shared" si="6"/>
        <v>0</v>
      </c>
      <c r="U52" s="404">
        <f t="shared" si="6"/>
        <v>0</v>
      </c>
      <c r="V52" s="404">
        <f t="shared" si="6"/>
        <v>0</v>
      </c>
      <c r="W52" s="404">
        <f t="shared" si="6"/>
        <v>0</v>
      </c>
      <c r="X52" s="404">
        <f t="shared" si="6"/>
        <v>0</v>
      </c>
      <c r="Y52" s="404">
        <f t="shared" si="6"/>
        <v>0</v>
      </c>
      <c r="Z52" s="404">
        <f t="shared" si="6"/>
        <v>0</v>
      </c>
      <c r="AA52" s="404">
        <f t="shared" si="6"/>
        <v>0</v>
      </c>
      <c r="AB52" s="404">
        <f t="shared" si="6"/>
        <v>0</v>
      </c>
      <c r="AC52" s="404">
        <f t="shared" si="6"/>
        <v>0</v>
      </c>
      <c r="AD52" s="404">
        <f t="shared" si="6"/>
        <v>0</v>
      </c>
      <c r="AE52" s="404">
        <f t="shared" si="6"/>
        <v>0</v>
      </c>
      <c r="AF52" s="404">
        <f t="shared" si="6"/>
        <v>0</v>
      </c>
      <c r="AG52" s="404">
        <f t="shared" si="6"/>
        <v>0</v>
      </c>
      <c r="AH52" s="405">
        <f>AH41+AH42+AH43</f>
        <v>0</v>
      </c>
    </row>
    <row r="53" spans="1:34" ht="13.5" customHeight="1">
      <c r="A53" s="406">
        <v>4940</v>
      </c>
      <c r="B53" s="407" t="s">
        <v>108</v>
      </c>
      <c r="C53" s="408"/>
      <c r="D53" s="409"/>
      <c r="E53" s="410"/>
      <c r="F53" s="285" t="s">
        <v>47</v>
      </c>
      <c r="G53" s="286"/>
      <c r="H53" s="286"/>
      <c r="I53" s="195"/>
      <c r="J53" s="196">
        <f>'[1]44'!O49</f>
        <v>0</v>
      </c>
      <c r="K53" s="516"/>
      <c r="L53" s="516"/>
      <c r="M53" s="517"/>
      <c r="N53" s="411"/>
      <c r="O53" s="412"/>
      <c r="P53" s="412"/>
      <c r="Q53" s="412"/>
      <c r="R53" s="412"/>
      <c r="S53" s="412"/>
      <c r="T53" s="412"/>
      <c r="U53" s="412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4"/>
    </row>
    <row r="54" spans="1:34" ht="13.5" customHeight="1">
      <c r="A54" s="415">
        <v>4941</v>
      </c>
      <c r="B54" s="416" t="s">
        <v>109</v>
      </c>
      <c r="C54" s="417"/>
      <c r="D54" s="418"/>
      <c r="E54" s="419"/>
      <c r="F54" s="514" t="s">
        <v>47</v>
      </c>
      <c r="G54" s="515"/>
      <c r="H54" s="515"/>
      <c r="I54" s="495"/>
      <c r="J54" s="494">
        <v>8700</v>
      </c>
      <c r="K54" s="301"/>
      <c r="L54" s="301"/>
      <c r="M54" s="287"/>
      <c r="N54" s="346"/>
      <c r="O54" s="347"/>
      <c r="P54" s="347"/>
      <c r="Q54" s="347"/>
      <c r="R54" s="347"/>
      <c r="S54" s="347"/>
      <c r="T54" s="347"/>
      <c r="U54" s="347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414"/>
    </row>
    <row r="55" spans="1:34" ht="15" customHeight="1">
      <c r="A55" s="420">
        <f>A54+1</f>
        <v>4942</v>
      </c>
      <c r="B55" s="421" t="s">
        <v>110</v>
      </c>
      <c r="C55" s="422"/>
      <c r="D55" s="423"/>
      <c r="E55" s="424"/>
      <c r="F55" s="288"/>
      <c r="G55" s="289"/>
      <c r="H55" s="289"/>
      <c r="I55" s="290"/>
      <c r="J55" s="511">
        <v>2141</v>
      </c>
      <c r="K55" s="512"/>
      <c r="L55" s="512"/>
      <c r="M55" s="513"/>
      <c r="N55" s="346"/>
      <c r="O55" s="347"/>
      <c r="P55" s="347"/>
      <c r="Q55" s="347"/>
      <c r="R55" s="347"/>
      <c r="S55" s="347"/>
      <c r="T55" s="347"/>
      <c r="U55" s="347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414"/>
    </row>
    <row r="56" spans="1:34" ht="13.5" customHeight="1">
      <c r="A56" s="420">
        <f aca="true" t="shared" si="7" ref="A56:A62">A55+1</f>
        <v>4943</v>
      </c>
      <c r="B56" s="421" t="s">
        <v>111</v>
      </c>
      <c r="C56" s="422"/>
      <c r="D56" s="423"/>
      <c r="E56" s="424"/>
      <c r="F56" s="508"/>
      <c r="G56" s="509"/>
      <c r="H56" s="509"/>
      <c r="I56" s="510"/>
      <c r="J56" s="511">
        <v>35</v>
      </c>
      <c r="K56" s="512"/>
      <c r="L56" s="512"/>
      <c r="M56" s="513"/>
      <c r="N56" s="346"/>
      <c r="O56" s="347"/>
      <c r="P56" s="347"/>
      <c r="Q56" s="347"/>
      <c r="R56" s="347"/>
      <c r="S56" s="347"/>
      <c r="T56" s="347"/>
      <c r="U56" s="347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414"/>
    </row>
    <row r="57" spans="1:34" ht="13.5" customHeight="1" hidden="1">
      <c r="A57" s="420">
        <f t="shared" si="7"/>
        <v>4944</v>
      </c>
      <c r="B57" s="421"/>
      <c r="C57" s="422"/>
      <c r="D57" s="423"/>
      <c r="E57" s="424"/>
      <c r="F57" s="508"/>
      <c r="G57" s="509"/>
      <c r="H57" s="509"/>
      <c r="I57" s="510"/>
      <c r="J57" s="511"/>
      <c r="K57" s="512"/>
      <c r="L57" s="512"/>
      <c r="M57" s="513"/>
      <c r="N57" s="346"/>
      <c r="O57" s="347"/>
      <c r="P57" s="347"/>
      <c r="Q57" s="347"/>
      <c r="R57" s="347"/>
      <c r="S57" s="347"/>
      <c r="T57" s="347"/>
      <c r="U57" s="347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414"/>
    </row>
    <row r="58" spans="1:34" ht="13.5" customHeight="1" hidden="1">
      <c r="A58" s="420">
        <f t="shared" si="7"/>
        <v>4945</v>
      </c>
      <c r="B58" s="421"/>
      <c r="C58" s="422"/>
      <c r="D58" s="423"/>
      <c r="E58" s="424"/>
      <c r="F58" s="508"/>
      <c r="G58" s="509"/>
      <c r="H58" s="509"/>
      <c r="I58" s="510"/>
      <c r="J58" s="511"/>
      <c r="K58" s="512"/>
      <c r="L58" s="512"/>
      <c r="M58" s="513"/>
      <c r="N58" s="346"/>
      <c r="O58" s="347"/>
      <c r="P58" s="347"/>
      <c r="Q58" s="347"/>
      <c r="R58" s="347"/>
      <c r="S58" s="347"/>
      <c r="T58" s="347"/>
      <c r="U58" s="347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414"/>
    </row>
    <row r="59" spans="1:34" ht="13.5" customHeight="1" hidden="1">
      <c r="A59" s="420">
        <f t="shared" si="7"/>
        <v>4946</v>
      </c>
      <c r="B59" s="421"/>
      <c r="C59" s="422"/>
      <c r="D59" s="423"/>
      <c r="E59" s="424"/>
      <c r="F59" s="508"/>
      <c r="G59" s="509"/>
      <c r="H59" s="509"/>
      <c r="I59" s="510"/>
      <c r="J59" s="511"/>
      <c r="K59" s="512"/>
      <c r="L59" s="512"/>
      <c r="M59" s="513"/>
      <c r="N59" s="346"/>
      <c r="O59" s="347"/>
      <c r="P59" s="347"/>
      <c r="Q59" s="347"/>
      <c r="R59" s="347"/>
      <c r="S59" s="347"/>
      <c r="T59" s="347"/>
      <c r="U59" s="347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414"/>
    </row>
    <row r="60" spans="1:34" ht="13.5" customHeight="1" hidden="1">
      <c r="A60" s="420">
        <f t="shared" si="7"/>
        <v>4947</v>
      </c>
      <c r="B60" s="421"/>
      <c r="C60" s="422"/>
      <c r="D60" s="423"/>
      <c r="E60" s="424"/>
      <c r="F60" s="508"/>
      <c r="G60" s="509"/>
      <c r="H60" s="509"/>
      <c r="I60" s="510"/>
      <c r="J60" s="511"/>
      <c r="K60" s="512"/>
      <c r="L60" s="512"/>
      <c r="M60" s="513"/>
      <c r="N60" s="346"/>
      <c r="O60" s="347"/>
      <c r="P60" s="347"/>
      <c r="Q60" s="347"/>
      <c r="R60" s="347"/>
      <c r="S60" s="347"/>
      <c r="T60" s="347"/>
      <c r="U60" s="347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414"/>
    </row>
    <row r="61" spans="1:34" ht="13.5" customHeight="1" hidden="1">
      <c r="A61" s="420">
        <f t="shared" si="7"/>
        <v>4948</v>
      </c>
      <c r="B61" s="421"/>
      <c r="C61" s="422"/>
      <c r="D61" s="423"/>
      <c r="E61" s="424"/>
      <c r="F61" s="508"/>
      <c r="G61" s="509"/>
      <c r="H61" s="509"/>
      <c r="I61" s="510"/>
      <c r="J61" s="511"/>
      <c r="K61" s="512"/>
      <c r="L61" s="512"/>
      <c r="M61" s="513"/>
      <c r="N61" s="346"/>
      <c r="O61" s="347"/>
      <c r="P61" s="347"/>
      <c r="Q61" s="347"/>
      <c r="R61" s="347"/>
      <c r="S61" s="347"/>
      <c r="T61" s="347"/>
      <c r="U61" s="347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414"/>
    </row>
    <row r="62" spans="1:34" ht="13.5" customHeight="1">
      <c r="A62" s="425">
        <f t="shared" si="7"/>
        <v>4949</v>
      </c>
      <c r="B62" s="426" t="s">
        <v>112</v>
      </c>
      <c r="C62" s="427"/>
      <c r="D62" s="428"/>
      <c r="E62" s="429"/>
      <c r="F62" s="496"/>
      <c r="G62" s="497"/>
      <c r="H62" s="497"/>
      <c r="I62" s="498"/>
      <c r="J62" s="499">
        <f>'[1]44'!O58</f>
        <v>0</v>
      </c>
      <c r="K62" s="500"/>
      <c r="L62" s="500"/>
      <c r="M62" s="501"/>
      <c r="N62" s="346"/>
      <c r="O62" s="347"/>
      <c r="P62" s="347"/>
      <c r="Q62" s="347"/>
      <c r="R62" s="347"/>
      <c r="S62" s="347"/>
      <c r="T62" s="347"/>
      <c r="U62" s="347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414"/>
    </row>
    <row r="63" spans="1:34" ht="13.5" customHeight="1" thickBot="1">
      <c r="A63" s="430">
        <v>4950</v>
      </c>
      <c r="B63" s="431" t="s">
        <v>113</v>
      </c>
      <c r="C63" s="432"/>
      <c r="D63" s="432"/>
      <c r="E63" s="433"/>
      <c r="F63" s="502"/>
      <c r="G63" s="503"/>
      <c r="H63" s="503"/>
      <c r="I63" s="504"/>
      <c r="J63" s="505">
        <f>SUM(J54:M62)</f>
        <v>10876</v>
      </c>
      <c r="K63" s="506"/>
      <c r="L63" s="506"/>
      <c r="M63" s="507"/>
      <c r="N63" s="346"/>
      <c r="O63" s="347"/>
      <c r="P63" s="347"/>
      <c r="Q63" s="347"/>
      <c r="R63" s="347"/>
      <c r="S63" s="347"/>
      <c r="T63" s="347"/>
      <c r="U63" s="347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414"/>
    </row>
    <row r="64" spans="1:34" ht="6.75" customHeight="1">
      <c r="A64" s="27"/>
      <c r="B64" s="25"/>
      <c r="C64" s="26"/>
      <c r="D64" s="26"/>
      <c r="E64" s="26"/>
      <c r="F64" s="27"/>
      <c r="G64" s="27"/>
      <c r="H64" s="27"/>
      <c r="I64" s="27"/>
      <c r="J64" s="434"/>
      <c r="K64" s="434"/>
      <c r="L64" s="434"/>
      <c r="M64" s="434"/>
      <c r="N64" s="304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305"/>
    </row>
    <row r="65" spans="1:15" ht="15" customHeight="1">
      <c r="A65" s="436" t="s">
        <v>114</v>
      </c>
      <c r="B65" s="125" t="s">
        <v>27</v>
      </c>
      <c r="C65" s="437"/>
      <c r="D65" s="437"/>
      <c r="E65" s="437"/>
      <c r="F65" s="438"/>
      <c r="G65" s="438"/>
      <c r="H65" s="438"/>
      <c r="I65" s="438"/>
      <c r="J65" s="439"/>
      <c r="K65" s="439"/>
      <c r="L65" s="439"/>
      <c r="M65" s="440"/>
      <c r="O65" s="29"/>
    </row>
    <row r="66" spans="1:15" ht="15" customHeight="1">
      <c r="A66" s="441"/>
      <c r="B66" s="134" t="s">
        <v>28</v>
      </c>
      <c r="C66" s="26"/>
      <c r="D66" s="26"/>
      <c r="E66" s="26"/>
      <c r="F66" s="27"/>
      <c r="G66" s="27"/>
      <c r="H66" s="27"/>
      <c r="I66" s="27"/>
      <c r="J66" s="434"/>
      <c r="K66" s="434"/>
      <c r="L66" s="434"/>
      <c r="M66" s="442"/>
      <c r="O66" s="29"/>
    </row>
    <row r="67" spans="1:15" ht="15" customHeight="1">
      <c r="A67" s="132"/>
      <c r="B67" s="134" t="s">
        <v>29</v>
      </c>
      <c r="C67" s="6"/>
      <c r="D67" s="6"/>
      <c r="E67" s="263"/>
      <c r="F67" s="40"/>
      <c r="G67" s="40"/>
      <c r="H67" s="40"/>
      <c r="I67" s="40"/>
      <c r="J67" s="443"/>
      <c r="K67" s="443"/>
      <c r="L67" s="443"/>
      <c r="M67" s="139"/>
      <c r="O67" s="29"/>
    </row>
    <row r="68" spans="1:15" ht="15" customHeight="1">
      <c r="A68" s="275"/>
      <c r="B68" s="143" t="s">
        <v>30</v>
      </c>
      <c r="C68" s="249"/>
      <c r="D68" s="249"/>
      <c r="E68" s="444"/>
      <c r="F68" s="148"/>
      <c r="G68" s="148"/>
      <c r="H68" s="148"/>
      <c r="I68" s="148"/>
      <c r="J68" s="445"/>
      <c r="K68" s="445"/>
      <c r="L68" s="445"/>
      <c r="M68" s="149"/>
      <c r="O68" s="29"/>
    </row>
    <row r="69" spans="1:15" ht="6.75" customHeight="1">
      <c r="A69" s="271"/>
      <c r="B69" s="134"/>
      <c r="C69" s="6"/>
      <c r="D69" s="6"/>
      <c r="E69" s="263"/>
      <c r="F69" s="40"/>
      <c r="G69" s="40"/>
      <c r="H69" s="40"/>
      <c r="I69" s="40"/>
      <c r="J69" s="443"/>
      <c r="K69" s="443"/>
      <c r="L69" s="443"/>
      <c r="M69" s="443"/>
      <c r="O69" s="29"/>
    </row>
    <row r="70" spans="1:13" ht="19.5" customHeight="1" hidden="1">
      <c r="A70" s="446" t="s">
        <v>115</v>
      </c>
      <c r="B70" s="447"/>
      <c r="C70" s="447"/>
      <c r="D70" s="448">
        <v>19</v>
      </c>
      <c r="E70" s="449"/>
      <c r="F70" s="450"/>
      <c r="G70" s="450"/>
      <c r="H70" s="450"/>
      <c r="I70" s="450"/>
      <c r="J70" s="450"/>
      <c r="K70" s="450"/>
      <c r="L70" s="450"/>
      <c r="M70" s="451"/>
    </row>
    <row r="71" spans="1:13" ht="15" customHeight="1" hidden="1">
      <c r="A71" s="452" t="s">
        <v>116</v>
      </c>
      <c r="B71" s="453"/>
      <c r="C71" s="454" t="s">
        <v>117</v>
      </c>
      <c r="D71" s="455" t="s">
        <v>118</v>
      </c>
      <c r="E71" s="456">
        <v>257042839</v>
      </c>
      <c r="F71" s="457" t="s">
        <v>119</v>
      </c>
      <c r="G71" s="458"/>
      <c r="H71" s="458"/>
      <c r="I71" s="458"/>
      <c r="J71" s="458"/>
      <c r="K71" s="458"/>
      <c r="L71" s="458"/>
      <c r="M71" s="459"/>
    </row>
    <row r="72" spans="1:13" ht="15" customHeight="1" hidden="1">
      <c r="A72" s="460" t="s">
        <v>120</v>
      </c>
      <c r="B72" s="461"/>
      <c r="C72" s="462" t="s">
        <v>121</v>
      </c>
      <c r="D72" s="463" t="s">
        <v>122</v>
      </c>
      <c r="E72" s="464"/>
      <c r="F72" s="647"/>
      <c r="G72" s="648"/>
      <c r="H72" s="648"/>
      <c r="I72" s="648"/>
      <c r="J72" s="648"/>
      <c r="K72" s="648"/>
      <c r="L72" s="648"/>
      <c r="M72" s="649"/>
    </row>
    <row r="73" spans="1:14" ht="12.75">
      <c r="A73" s="280"/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</row>
  </sheetData>
  <mergeCells count="116">
    <mergeCell ref="F48:I48"/>
    <mergeCell ref="J48:M48"/>
    <mergeCell ref="F72:M72"/>
    <mergeCell ref="F46:I46"/>
    <mergeCell ref="J46:M46"/>
    <mergeCell ref="F47:I47"/>
    <mergeCell ref="J47:M47"/>
    <mergeCell ref="A9:M9"/>
    <mergeCell ref="B11:D11"/>
    <mergeCell ref="F11:M11"/>
    <mergeCell ref="F14:I14"/>
    <mergeCell ref="J14:K14"/>
    <mergeCell ref="L14:M14"/>
    <mergeCell ref="A5:B5"/>
    <mergeCell ref="H7:M7"/>
    <mergeCell ref="E8:G8"/>
    <mergeCell ref="H8:M8"/>
    <mergeCell ref="K1:M1"/>
    <mergeCell ref="K2:M2"/>
    <mergeCell ref="K3:M3"/>
    <mergeCell ref="K4:M4"/>
    <mergeCell ref="L15:M15"/>
    <mergeCell ref="F16:I16"/>
    <mergeCell ref="J16:K16"/>
    <mergeCell ref="L16:M16"/>
    <mergeCell ref="F15:I15"/>
    <mergeCell ref="J15:K15"/>
    <mergeCell ref="F17:I17"/>
    <mergeCell ref="J17:K17"/>
    <mergeCell ref="L17:M17"/>
    <mergeCell ref="F18:I18"/>
    <mergeCell ref="J18:K18"/>
    <mergeCell ref="L18:M18"/>
    <mergeCell ref="F19:I19"/>
    <mergeCell ref="J19:K19"/>
    <mergeCell ref="L19:M19"/>
    <mergeCell ref="F20:I20"/>
    <mergeCell ref="J20:K20"/>
    <mergeCell ref="L20:M20"/>
    <mergeCell ref="N21:AH21"/>
    <mergeCell ref="F22:I22"/>
    <mergeCell ref="J22:M22"/>
    <mergeCell ref="F23:I23"/>
    <mergeCell ref="J23:M23"/>
    <mergeCell ref="F24:I24"/>
    <mergeCell ref="J24:M24"/>
    <mergeCell ref="F25:I25"/>
    <mergeCell ref="J25:M25"/>
    <mergeCell ref="F26:I26"/>
    <mergeCell ref="J26:M26"/>
    <mergeCell ref="F27:I27"/>
    <mergeCell ref="J27:M27"/>
    <mergeCell ref="F28:I28"/>
    <mergeCell ref="J28:M28"/>
    <mergeCell ref="F29:I29"/>
    <mergeCell ref="J29:M29"/>
    <mergeCell ref="F30:I30"/>
    <mergeCell ref="J30:M30"/>
    <mergeCell ref="F31:I31"/>
    <mergeCell ref="J31:M31"/>
    <mergeCell ref="F32:I32"/>
    <mergeCell ref="J32:M32"/>
    <mergeCell ref="F33:I33"/>
    <mergeCell ref="J33:M33"/>
    <mergeCell ref="F34:I34"/>
    <mergeCell ref="J34:M34"/>
    <mergeCell ref="F35:I35"/>
    <mergeCell ref="J35:M35"/>
    <mergeCell ref="F36:I36"/>
    <mergeCell ref="J36:M36"/>
    <mergeCell ref="F37:I37"/>
    <mergeCell ref="J37:M37"/>
    <mergeCell ref="F38:I38"/>
    <mergeCell ref="J38:M38"/>
    <mergeCell ref="F39:I39"/>
    <mergeCell ref="J39:M39"/>
    <mergeCell ref="F40:I40"/>
    <mergeCell ref="J40:M40"/>
    <mergeCell ref="F41:I41"/>
    <mergeCell ref="J41:M41"/>
    <mergeCell ref="F42:I42"/>
    <mergeCell ref="J42:M42"/>
    <mergeCell ref="F43:I43"/>
    <mergeCell ref="J43:M43"/>
    <mergeCell ref="F44:I44"/>
    <mergeCell ref="J44:M44"/>
    <mergeCell ref="F45:I45"/>
    <mergeCell ref="J45:M45"/>
    <mergeCell ref="F49:I49"/>
    <mergeCell ref="J49:M49"/>
    <mergeCell ref="F50:I50"/>
    <mergeCell ref="J50:M50"/>
    <mergeCell ref="F52:I52"/>
    <mergeCell ref="J52:M52"/>
    <mergeCell ref="F53:I53"/>
    <mergeCell ref="J53:M53"/>
    <mergeCell ref="F54:I54"/>
    <mergeCell ref="J54:M54"/>
    <mergeCell ref="F55:I55"/>
    <mergeCell ref="J55:M55"/>
    <mergeCell ref="F56:I56"/>
    <mergeCell ref="J56:M56"/>
    <mergeCell ref="F57:I57"/>
    <mergeCell ref="J57:M57"/>
    <mergeCell ref="F58:I58"/>
    <mergeCell ref="J58:M58"/>
    <mergeCell ref="F59:I59"/>
    <mergeCell ref="J59:M59"/>
    <mergeCell ref="F60:I60"/>
    <mergeCell ref="J60:M60"/>
    <mergeCell ref="F61:I61"/>
    <mergeCell ref="J61:M61"/>
    <mergeCell ref="F62:I62"/>
    <mergeCell ref="J62:M62"/>
    <mergeCell ref="F63:I63"/>
    <mergeCell ref="J63:M63"/>
  </mergeCells>
  <dataValidations count="4">
    <dataValidation type="whole" allowBlank="1" showInputMessage="1" showErrorMessage="1" promptTitle="Zadej rok" prompt="1980 - 2015" sqref="L14:L16">
      <formula1>1980</formula1>
      <formula2>2015</formula2>
    </dataValidation>
    <dataValidation type="list" allowBlank="1" showDropDown="1" showInputMessage="1" showErrorMessage="1" promptTitle="Zadej měsíc" prompt="1 - 12" sqref="J14:J16">
      <formula1>$O$14:$O$25</formula1>
    </dataValidation>
    <dataValidation allowBlank="1" showInputMessage="1" showErrorMessage="1" promptTitle="Zadej měsíc" prompt="1 - 12" sqref="J17:J18 L19:L20 J19:J20"/>
    <dataValidation allowBlank="1" showInputMessage="1" showErrorMessage="1" promptTitle="Zadej rok" prompt="1980 - 2015" sqref="L17:L18"/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5"/>
  <sheetViews>
    <sheetView workbookViewId="0" topLeftCell="A1">
      <selection activeCell="J1" sqref="J1:M4"/>
    </sheetView>
  </sheetViews>
  <sheetFormatPr defaultColWidth="10.7109375" defaultRowHeight="12.75"/>
  <cols>
    <col min="1" max="1" width="3.7109375" style="1" customWidth="1"/>
    <col min="2" max="2" width="1.7109375" style="1" customWidth="1"/>
    <col min="3" max="3" width="2.7109375" style="1" customWidth="1"/>
    <col min="4" max="4" width="3.7109375" style="1" customWidth="1"/>
    <col min="5" max="5" width="5.7109375" style="1" customWidth="1"/>
    <col min="6" max="7" width="25.7109375" style="1" customWidth="1"/>
    <col min="8" max="8" width="11.7109375" style="1" customWidth="1"/>
    <col min="9" max="10" width="10.71093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13.7109375" style="1" customWidth="1"/>
    <col min="15" max="15" width="0" style="1" hidden="1" customWidth="1"/>
    <col min="16" max="16384" width="10.7109375" style="1" customWidth="1"/>
  </cols>
  <sheetData>
    <row r="1" spans="10:13" ht="12.75">
      <c r="J1" s="619"/>
      <c r="K1" s="754"/>
      <c r="L1" s="754"/>
      <c r="M1" s="754"/>
    </row>
    <row r="2" spans="10:13" ht="12.75">
      <c r="J2" s="619"/>
      <c r="K2" s="754"/>
      <c r="L2" s="754"/>
      <c r="M2" s="754"/>
    </row>
    <row r="3" spans="10:13" ht="12.75">
      <c r="J3" s="619"/>
      <c r="K3" s="754"/>
      <c r="L3" s="754"/>
      <c r="M3" s="754"/>
    </row>
    <row r="4" spans="10:13" ht="12.75">
      <c r="J4" s="755"/>
      <c r="K4" s="756"/>
      <c r="L4" s="756"/>
      <c r="M4" s="756"/>
    </row>
    <row r="5" spans="1:13" ht="24.75" customHeight="1">
      <c r="A5" s="746" t="s">
        <v>2</v>
      </c>
      <c r="B5" s="746"/>
      <c r="C5" s="746"/>
      <c r="D5" s="746"/>
      <c r="E5" s="746"/>
      <c r="F5" s="747" t="s">
        <v>3</v>
      </c>
      <c r="G5" s="748"/>
      <c r="H5" s="748"/>
      <c r="I5" s="748"/>
      <c r="J5" s="749"/>
      <c r="K5" s="2" t="s">
        <v>4</v>
      </c>
      <c r="L5" s="3">
        <v>50</v>
      </c>
      <c r="M5" s="4">
        <v>2</v>
      </c>
    </row>
    <row r="6" spans="1:13" ht="4.5" customHeight="1" thickBot="1">
      <c r="A6" s="5"/>
      <c r="B6" s="5"/>
      <c r="C6" s="5"/>
      <c r="D6" s="5"/>
      <c r="E6" s="6"/>
      <c r="F6" s="6"/>
      <c r="G6" s="6"/>
      <c r="H6" s="6"/>
      <c r="I6" s="6"/>
      <c r="J6" s="7"/>
      <c r="K6" s="7"/>
      <c r="L6" s="7"/>
      <c r="M6" s="8"/>
    </row>
    <row r="7" spans="1:13" ht="16.5" customHeight="1" thickTop="1">
      <c r="A7" s="9" t="s">
        <v>5</v>
      </c>
      <c r="B7" s="10"/>
      <c r="C7" s="10"/>
      <c r="D7" s="10"/>
      <c r="E7" s="11"/>
      <c r="F7" s="11"/>
      <c r="G7" s="11"/>
      <c r="H7" s="11"/>
      <c r="I7" s="11"/>
      <c r="J7" s="12"/>
      <c r="K7" s="750">
        <v>227140</v>
      </c>
      <c r="L7" s="751"/>
      <c r="M7" s="752"/>
    </row>
    <row r="8" spans="1:13" ht="4.5" customHeight="1">
      <c r="A8" s="13"/>
      <c r="B8" s="14"/>
      <c r="C8" s="14"/>
      <c r="D8" s="14"/>
      <c r="E8" s="15"/>
      <c r="F8" s="15"/>
      <c r="G8" s="15"/>
      <c r="H8" s="16"/>
      <c r="I8" s="753"/>
      <c r="J8" s="753"/>
      <c r="K8" s="17"/>
      <c r="L8" s="17"/>
      <c r="M8" s="18"/>
    </row>
    <row r="9" spans="1:13" ht="16.5" customHeight="1">
      <c r="A9" s="729" t="s">
        <v>6</v>
      </c>
      <c r="B9" s="730"/>
      <c r="C9" s="730"/>
      <c r="D9" s="730"/>
      <c r="E9" s="731" t="s">
        <v>123</v>
      </c>
      <c r="F9" s="731"/>
      <c r="G9" s="731"/>
      <c r="H9" s="731"/>
      <c r="I9" s="731"/>
      <c r="J9" s="732"/>
      <c r="K9" s="733">
        <v>227142</v>
      </c>
      <c r="L9" s="734"/>
      <c r="M9" s="735"/>
    </row>
    <row r="10" spans="1:13" ht="4.5" customHeight="1">
      <c r="A10" s="19"/>
      <c r="B10" s="15"/>
      <c r="C10" s="15"/>
      <c r="D10" s="15"/>
      <c r="E10" s="20"/>
      <c r="F10" s="20"/>
      <c r="G10" s="20"/>
      <c r="H10" s="20"/>
      <c r="I10" s="15"/>
      <c r="J10" s="21"/>
      <c r="K10" s="21"/>
      <c r="L10" s="21"/>
      <c r="M10" s="22"/>
    </row>
    <row r="11" spans="1:13" ht="19.5" customHeight="1" thickBot="1">
      <c r="A11" s="736" t="s">
        <v>8</v>
      </c>
      <c r="B11" s="737"/>
      <c r="C11" s="737"/>
      <c r="D11" s="738"/>
      <c r="E11" s="739" t="str">
        <f>'[1]40'!B7</f>
        <v>Ministerstvo dopravy </v>
      </c>
      <c r="F11" s="740"/>
      <c r="G11" s="741"/>
      <c r="H11" s="742"/>
      <c r="I11" s="23" t="s">
        <v>9</v>
      </c>
      <c r="J11" s="743" t="str">
        <f>'[1]40'!F7</f>
        <v>66003008</v>
      </c>
      <c r="K11" s="744"/>
      <c r="L11" s="744"/>
      <c r="M11" s="745"/>
    </row>
    <row r="12" spans="1:15" ht="24.75" customHeight="1" thickTop="1">
      <c r="A12" s="24" t="s">
        <v>10</v>
      </c>
      <c r="B12" s="24"/>
      <c r="C12" s="24"/>
      <c r="D12" s="24"/>
      <c r="E12" s="25"/>
      <c r="F12" s="25"/>
      <c r="G12" s="26"/>
      <c r="H12" s="26"/>
      <c r="I12" s="26"/>
      <c r="J12" s="27"/>
      <c r="K12" s="27"/>
      <c r="L12" s="27"/>
      <c r="M12" s="28"/>
      <c r="O12" s="29"/>
    </row>
    <row r="13" spans="1:15" ht="12.75" customHeight="1">
      <c r="A13" s="716" t="s">
        <v>11</v>
      </c>
      <c r="B13" s="717"/>
      <c r="C13" s="717"/>
      <c r="D13" s="718"/>
      <c r="E13" s="31"/>
      <c r="F13" s="31"/>
      <c r="G13" s="32"/>
      <c r="H13" s="33" t="s">
        <v>12</v>
      </c>
      <c r="I13" s="33" t="s">
        <v>13</v>
      </c>
      <c r="J13" s="34" t="s">
        <v>14</v>
      </c>
      <c r="K13" s="716" t="s">
        <v>15</v>
      </c>
      <c r="L13" s="717"/>
      <c r="M13" s="718"/>
      <c r="N13" s="35" t="s">
        <v>16</v>
      </c>
      <c r="O13" s="29"/>
    </row>
    <row r="14" spans="1:15" ht="12.75" customHeight="1">
      <c r="A14" s="36"/>
      <c r="B14" s="37"/>
      <c r="C14" s="37"/>
      <c r="D14" s="38"/>
      <c r="E14" s="24" t="s">
        <v>17</v>
      </c>
      <c r="F14" s="24"/>
      <c r="G14" s="26"/>
      <c r="H14" s="39"/>
      <c r="I14" s="39" t="s">
        <v>18</v>
      </c>
      <c r="J14" s="40" t="s">
        <v>19</v>
      </c>
      <c r="K14" s="706" t="s">
        <v>20</v>
      </c>
      <c r="L14" s="707"/>
      <c r="M14" s="708"/>
      <c r="N14" s="43" t="s">
        <v>21</v>
      </c>
      <c r="O14" s="29"/>
    </row>
    <row r="15" spans="1:15" ht="12.75" customHeight="1">
      <c r="A15" s="709" t="s">
        <v>22</v>
      </c>
      <c r="B15" s="710"/>
      <c r="C15" s="710"/>
      <c r="D15" s="711"/>
      <c r="E15" s="46"/>
      <c r="F15" s="46"/>
      <c r="G15" s="47"/>
      <c r="H15" s="48" t="s">
        <v>23</v>
      </c>
      <c r="I15" s="49">
        <v>2007</v>
      </c>
      <c r="J15" s="50">
        <v>2010</v>
      </c>
      <c r="K15" s="709" t="s">
        <v>24</v>
      </c>
      <c r="L15" s="710"/>
      <c r="M15" s="711"/>
      <c r="N15" s="51" t="s">
        <v>25</v>
      </c>
      <c r="O15" s="29"/>
    </row>
    <row r="16" spans="1:15" ht="4.5" customHeight="1" thickBot="1">
      <c r="A16" s="52"/>
      <c r="B16" s="52"/>
      <c r="C16" s="52"/>
      <c r="D16" s="52"/>
      <c r="E16" s="53"/>
      <c r="F16" s="53"/>
      <c r="G16" s="54"/>
      <c r="H16" s="55"/>
      <c r="I16" s="56"/>
      <c r="J16" s="57"/>
      <c r="K16" s="52"/>
      <c r="L16" s="52"/>
      <c r="M16" s="52"/>
      <c r="N16" s="58"/>
      <c r="O16" s="29"/>
    </row>
    <row r="17" spans="1:15" ht="13.5" customHeight="1" thickTop="1">
      <c r="A17" s="59">
        <f>L5</f>
        <v>50</v>
      </c>
      <c r="B17" s="60">
        <f>M5</f>
        <v>2</v>
      </c>
      <c r="C17" s="61">
        <v>11</v>
      </c>
      <c r="D17" s="62"/>
      <c r="E17" s="63"/>
      <c r="F17" s="64"/>
      <c r="G17" s="65"/>
      <c r="H17" s="66"/>
      <c r="I17" s="67"/>
      <c r="J17" s="68"/>
      <c r="K17" s="727"/>
      <c r="L17" s="727"/>
      <c r="M17" s="728"/>
      <c r="N17" s="69">
        <f aca="true" t="shared" si="0" ref="N17:N46">J17-I17</f>
        <v>0</v>
      </c>
      <c r="O17" s="29"/>
    </row>
    <row r="18" spans="1:15" ht="13.5" customHeight="1" hidden="1">
      <c r="A18" s="70">
        <f aca="true" t="shared" si="1" ref="A18:B46">A17</f>
        <v>50</v>
      </c>
      <c r="B18" s="72">
        <f t="shared" si="1"/>
        <v>2</v>
      </c>
      <c r="C18" s="72">
        <f aca="true" t="shared" si="2" ref="C18:C46">C17+1</f>
        <v>12</v>
      </c>
      <c r="D18" s="73"/>
      <c r="E18" s="74"/>
      <c r="F18" s="75"/>
      <c r="G18" s="76"/>
      <c r="H18" s="66"/>
      <c r="I18" s="77"/>
      <c r="J18" s="78"/>
      <c r="K18" s="712"/>
      <c r="L18" s="712"/>
      <c r="M18" s="713"/>
      <c r="N18" s="69">
        <f t="shared" si="0"/>
        <v>0</v>
      </c>
      <c r="O18" s="29"/>
    </row>
    <row r="19" spans="1:15" ht="13.5" customHeight="1" hidden="1">
      <c r="A19" s="70">
        <f t="shared" si="1"/>
        <v>50</v>
      </c>
      <c r="B19" s="72">
        <f t="shared" si="1"/>
        <v>2</v>
      </c>
      <c r="C19" s="72">
        <f t="shared" si="2"/>
        <v>13</v>
      </c>
      <c r="D19" s="73"/>
      <c r="E19" s="74"/>
      <c r="F19" s="75"/>
      <c r="G19" s="76"/>
      <c r="H19" s="66"/>
      <c r="I19" s="77"/>
      <c r="J19" s="78"/>
      <c r="K19" s="712"/>
      <c r="L19" s="712"/>
      <c r="M19" s="713"/>
      <c r="N19" s="69">
        <f t="shared" si="0"/>
        <v>0</v>
      </c>
      <c r="O19" s="29"/>
    </row>
    <row r="20" spans="1:15" ht="13.5" customHeight="1" hidden="1">
      <c r="A20" s="70">
        <f t="shared" si="1"/>
        <v>50</v>
      </c>
      <c r="B20" s="72">
        <f t="shared" si="1"/>
        <v>2</v>
      </c>
      <c r="C20" s="72">
        <f t="shared" si="2"/>
        <v>14</v>
      </c>
      <c r="D20" s="73"/>
      <c r="E20" s="74"/>
      <c r="F20" s="79"/>
      <c r="G20" s="76"/>
      <c r="H20" s="66"/>
      <c r="I20" s="77"/>
      <c r="J20" s="78"/>
      <c r="K20" s="712"/>
      <c r="L20" s="712"/>
      <c r="M20" s="713"/>
      <c r="N20" s="69">
        <f t="shared" si="0"/>
        <v>0</v>
      </c>
      <c r="O20" s="29"/>
    </row>
    <row r="21" spans="1:15" ht="13.5" customHeight="1" hidden="1">
      <c r="A21" s="70">
        <f t="shared" si="1"/>
        <v>50</v>
      </c>
      <c r="B21" s="72">
        <f t="shared" si="1"/>
        <v>2</v>
      </c>
      <c r="C21" s="72">
        <f t="shared" si="2"/>
        <v>15</v>
      </c>
      <c r="D21" s="73"/>
      <c r="E21" s="74"/>
      <c r="F21" s="79"/>
      <c r="G21" s="76"/>
      <c r="H21" s="66"/>
      <c r="I21" s="77"/>
      <c r="J21" s="80"/>
      <c r="K21" s="712"/>
      <c r="L21" s="712"/>
      <c r="M21" s="713"/>
      <c r="N21" s="69">
        <f t="shared" si="0"/>
        <v>0</v>
      </c>
      <c r="O21" s="29"/>
    </row>
    <row r="22" spans="1:15" ht="13.5" customHeight="1" hidden="1">
      <c r="A22" s="70">
        <f t="shared" si="1"/>
        <v>50</v>
      </c>
      <c r="B22" s="72">
        <f t="shared" si="1"/>
        <v>2</v>
      </c>
      <c r="C22" s="61">
        <f t="shared" si="2"/>
        <v>16</v>
      </c>
      <c r="D22" s="73"/>
      <c r="E22" s="74"/>
      <c r="F22" s="81"/>
      <c r="G22" s="76"/>
      <c r="H22" s="66"/>
      <c r="I22" s="77"/>
      <c r="J22" s="78"/>
      <c r="K22" s="712"/>
      <c r="L22" s="712"/>
      <c r="M22" s="713"/>
      <c r="N22" s="69">
        <f t="shared" si="0"/>
        <v>0</v>
      </c>
      <c r="O22" s="29"/>
    </row>
    <row r="23" spans="1:15" ht="13.5" customHeight="1" hidden="1">
      <c r="A23" s="70">
        <f t="shared" si="1"/>
        <v>50</v>
      </c>
      <c r="B23" s="72">
        <f t="shared" si="1"/>
        <v>2</v>
      </c>
      <c r="C23" s="72">
        <f t="shared" si="2"/>
        <v>17</v>
      </c>
      <c r="D23" s="73"/>
      <c r="E23" s="74"/>
      <c r="F23" s="75"/>
      <c r="G23" s="76"/>
      <c r="H23" s="66"/>
      <c r="I23" s="77"/>
      <c r="J23" s="78"/>
      <c r="K23" s="712"/>
      <c r="L23" s="712"/>
      <c r="M23" s="713"/>
      <c r="N23" s="69">
        <f t="shared" si="0"/>
        <v>0</v>
      </c>
      <c r="O23" s="29"/>
    </row>
    <row r="24" spans="1:15" ht="13.5" customHeight="1" hidden="1">
      <c r="A24" s="70">
        <f t="shared" si="1"/>
        <v>50</v>
      </c>
      <c r="B24" s="72">
        <f t="shared" si="1"/>
        <v>2</v>
      </c>
      <c r="C24" s="72">
        <f t="shared" si="2"/>
        <v>18</v>
      </c>
      <c r="D24" s="73"/>
      <c r="E24" s="74"/>
      <c r="F24" s="79"/>
      <c r="G24" s="76"/>
      <c r="H24" s="66"/>
      <c r="I24" s="77"/>
      <c r="J24" s="78"/>
      <c r="K24" s="712"/>
      <c r="L24" s="712"/>
      <c r="M24" s="713"/>
      <c r="N24" s="69">
        <f t="shared" si="0"/>
        <v>0</v>
      </c>
      <c r="O24" s="29"/>
    </row>
    <row r="25" spans="1:15" ht="13.5" customHeight="1" hidden="1">
      <c r="A25" s="70">
        <f t="shared" si="1"/>
        <v>50</v>
      </c>
      <c r="B25" s="72">
        <f t="shared" si="1"/>
        <v>2</v>
      </c>
      <c r="C25" s="82">
        <f t="shared" si="2"/>
        <v>19</v>
      </c>
      <c r="D25" s="73"/>
      <c r="E25" s="74"/>
      <c r="F25" s="79"/>
      <c r="G25" s="76"/>
      <c r="H25" s="66"/>
      <c r="I25" s="77"/>
      <c r="J25" s="80"/>
      <c r="K25" s="712"/>
      <c r="L25" s="712"/>
      <c r="M25" s="713"/>
      <c r="N25" s="69">
        <f t="shared" si="0"/>
        <v>0</v>
      </c>
      <c r="O25" s="29"/>
    </row>
    <row r="26" spans="1:15" ht="13.5" customHeight="1" hidden="1">
      <c r="A26" s="83">
        <f t="shared" si="1"/>
        <v>50</v>
      </c>
      <c r="B26" s="84">
        <f t="shared" si="1"/>
        <v>2</v>
      </c>
      <c r="C26" s="85">
        <f t="shared" si="2"/>
        <v>20</v>
      </c>
      <c r="D26" s="86"/>
      <c r="E26" s="87"/>
      <c r="F26" s="88"/>
      <c r="G26" s="89"/>
      <c r="H26" s="90"/>
      <c r="I26" s="91"/>
      <c r="J26" s="92"/>
      <c r="K26" s="725"/>
      <c r="L26" s="725"/>
      <c r="M26" s="726"/>
      <c r="N26" s="69">
        <f t="shared" si="0"/>
        <v>0</v>
      </c>
      <c r="O26" s="29"/>
    </row>
    <row r="27" spans="1:15" ht="13.5" customHeight="1" hidden="1">
      <c r="A27" s="93">
        <f t="shared" si="1"/>
        <v>50</v>
      </c>
      <c r="B27" s="61">
        <f t="shared" si="1"/>
        <v>2</v>
      </c>
      <c r="C27" s="61">
        <f t="shared" si="2"/>
        <v>21</v>
      </c>
      <c r="D27" s="94"/>
      <c r="E27" s="95"/>
      <c r="F27" s="96"/>
      <c r="G27" s="97"/>
      <c r="H27" s="98"/>
      <c r="I27" s="99"/>
      <c r="J27" s="100"/>
      <c r="K27" s="719"/>
      <c r="L27" s="719"/>
      <c r="M27" s="720"/>
      <c r="N27" s="69">
        <f t="shared" si="0"/>
        <v>0</v>
      </c>
      <c r="O27" s="29"/>
    </row>
    <row r="28" spans="1:15" ht="13.5" customHeight="1" hidden="1">
      <c r="A28" s="70">
        <f t="shared" si="1"/>
        <v>50</v>
      </c>
      <c r="B28" s="72">
        <f t="shared" si="1"/>
        <v>2</v>
      </c>
      <c r="C28" s="72">
        <f t="shared" si="2"/>
        <v>22</v>
      </c>
      <c r="D28" s="73"/>
      <c r="E28" s="75"/>
      <c r="F28" s="75"/>
      <c r="G28" s="76"/>
      <c r="H28" s="66"/>
      <c r="I28" s="101"/>
      <c r="J28" s="78"/>
      <c r="K28" s="721"/>
      <c r="L28" s="721"/>
      <c r="M28" s="722"/>
      <c r="N28" s="69">
        <f t="shared" si="0"/>
        <v>0</v>
      </c>
      <c r="O28" s="29"/>
    </row>
    <row r="29" spans="1:15" ht="13.5" customHeight="1" hidden="1">
      <c r="A29" s="70">
        <f t="shared" si="1"/>
        <v>50</v>
      </c>
      <c r="B29" s="72">
        <f t="shared" si="1"/>
        <v>2</v>
      </c>
      <c r="C29" s="72">
        <f t="shared" si="2"/>
        <v>23</v>
      </c>
      <c r="D29" s="73"/>
      <c r="E29" s="75"/>
      <c r="F29" s="75"/>
      <c r="G29" s="76"/>
      <c r="H29" s="66"/>
      <c r="I29" s="101"/>
      <c r="J29" s="78"/>
      <c r="K29" s="721"/>
      <c r="L29" s="721"/>
      <c r="M29" s="722"/>
      <c r="N29" s="69">
        <f t="shared" si="0"/>
        <v>0</v>
      </c>
      <c r="O29" s="29"/>
    </row>
    <row r="30" spans="1:15" ht="13.5" customHeight="1" hidden="1">
      <c r="A30" s="70">
        <f t="shared" si="1"/>
        <v>50</v>
      </c>
      <c r="B30" s="72">
        <f t="shared" si="1"/>
        <v>2</v>
      </c>
      <c r="C30" s="72">
        <f t="shared" si="2"/>
        <v>24</v>
      </c>
      <c r="D30" s="73"/>
      <c r="E30" s="75"/>
      <c r="F30" s="75"/>
      <c r="G30" s="76"/>
      <c r="H30" s="66"/>
      <c r="I30" s="101"/>
      <c r="J30" s="78"/>
      <c r="K30" s="721"/>
      <c r="L30" s="721"/>
      <c r="M30" s="722"/>
      <c r="N30" s="69">
        <f t="shared" si="0"/>
        <v>0</v>
      </c>
      <c r="O30" s="29"/>
    </row>
    <row r="31" spans="1:15" ht="13.5" customHeight="1" hidden="1">
      <c r="A31" s="70">
        <f t="shared" si="1"/>
        <v>50</v>
      </c>
      <c r="B31" s="72">
        <f t="shared" si="1"/>
        <v>2</v>
      </c>
      <c r="C31" s="72">
        <f t="shared" si="2"/>
        <v>25</v>
      </c>
      <c r="D31" s="73"/>
      <c r="E31" s="75"/>
      <c r="F31" s="75"/>
      <c r="G31" s="76"/>
      <c r="H31" s="66"/>
      <c r="I31" s="101"/>
      <c r="J31" s="102"/>
      <c r="K31" s="721"/>
      <c r="L31" s="721"/>
      <c r="M31" s="722"/>
      <c r="N31" s="69">
        <f t="shared" si="0"/>
        <v>0</v>
      </c>
      <c r="O31" s="29"/>
    </row>
    <row r="32" spans="1:15" ht="13.5" customHeight="1" hidden="1">
      <c r="A32" s="70">
        <f t="shared" si="1"/>
        <v>50</v>
      </c>
      <c r="B32" s="72">
        <f t="shared" si="1"/>
        <v>2</v>
      </c>
      <c r="C32" s="72">
        <f t="shared" si="2"/>
        <v>26</v>
      </c>
      <c r="D32" s="73"/>
      <c r="E32" s="75"/>
      <c r="F32" s="75"/>
      <c r="G32" s="76"/>
      <c r="H32" s="66"/>
      <c r="I32" s="101"/>
      <c r="J32" s="102"/>
      <c r="K32" s="721"/>
      <c r="L32" s="721"/>
      <c r="M32" s="722"/>
      <c r="N32" s="69">
        <f t="shared" si="0"/>
        <v>0</v>
      </c>
      <c r="O32" s="29"/>
    </row>
    <row r="33" spans="1:15" ht="13.5" customHeight="1" hidden="1">
      <c r="A33" s="70">
        <f t="shared" si="1"/>
        <v>50</v>
      </c>
      <c r="B33" s="72">
        <f t="shared" si="1"/>
        <v>2</v>
      </c>
      <c r="C33" s="72">
        <f t="shared" si="2"/>
        <v>27</v>
      </c>
      <c r="D33" s="73"/>
      <c r="E33" s="75"/>
      <c r="F33" s="75"/>
      <c r="G33" s="76"/>
      <c r="H33" s="66"/>
      <c r="I33" s="101"/>
      <c r="J33" s="102"/>
      <c r="K33" s="721"/>
      <c r="L33" s="721"/>
      <c r="M33" s="722"/>
      <c r="N33" s="69">
        <f t="shared" si="0"/>
        <v>0</v>
      </c>
      <c r="O33" s="29"/>
    </row>
    <row r="34" spans="1:15" ht="13.5" customHeight="1" hidden="1">
      <c r="A34" s="70">
        <f t="shared" si="1"/>
        <v>50</v>
      </c>
      <c r="B34" s="72">
        <f t="shared" si="1"/>
        <v>2</v>
      </c>
      <c r="C34" s="72">
        <f t="shared" si="2"/>
        <v>28</v>
      </c>
      <c r="D34" s="73"/>
      <c r="E34" s="75"/>
      <c r="F34" s="75"/>
      <c r="G34" s="76"/>
      <c r="H34" s="66"/>
      <c r="I34" s="101"/>
      <c r="J34" s="102"/>
      <c r="K34" s="721"/>
      <c r="L34" s="721"/>
      <c r="M34" s="722"/>
      <c r="N34" s="69">
        <f t="shared" si="0"/>
        <v>0</v>
      </c>
      <c r="O34" s="29"/>
    </row>
    <row r="35" spans="1:15" ht="13.5" customHeight="1" hidden="1">
      <c r="A35" s="70">
        <f t="shared" si="1"/>
        <v>50</v>
      </c>
      <c r="B35" s="72">
        <f t="shared" si="1"/>
        <v>2</v>
      </c>
      <c r="C35" s="72">
        <f t="shared" si="2"/>
        <v>29</v>
      </c>
      <c r="D35" s="73"/>
      <c r="E35" s="75"/>
      <c r="F35" s="75"/>
      <c r="G35" s="76"/>
      <c r="H35" s="66"/>
      <c r="I35" s="103"/>
      <c r="J35" s="78"/>
      <c r="K35" s="721"/>
      <c r="L35" s="721"/>
      <c r="M35" s="722"/>
      <c r="N35" s="69">
        <f t="shared" si="0"/>
        <v>0</v>
      </c>
      <c r="O35" s="29"/>
    </row>
    <row r="36" spans="1:15" ht="13.5" customHeight="1" hidden="1">
      <c r="A36" s="83">
        <f t="shared" si="1"/>
        <v>50</v>
      </c>
      <c r="B36" s="84">
        <f t="shared" si="1"/>
        <v>2</v>
      </c>
      <c r="C36" s="84">
        <f t="shared" si="2"/>
        <v>30</v>
      </c>
      <c r="D36" s="86"/>
      <c r="E36" s="104"/>
      <c r="F36" s="105"/>
      <c r="G36" s="89"/>
      <c r="H36" s="106"/>
      <c r="I36" s="91"/>
      <c r="J36" s="92"/>
      <c r="K36" s="723"/>
      <c r="L36" s="723"/>
      <c r="M36" s="724"/>
      <c r="N36" s="69">
        <f t="shared" si="0"/>
        <v>0</v>
      </c>
      <c r="O36" s="29"/>
    </row>
    <row r="37" spans="1:15" ht="13.5" customHeight="1" hidden="1">
      <c r="A37" s="93">
        <f t="shared" si="1"/>
        <v>50</v>
      </c>
      <c r="B37" s="61">
        <f t="shared" si="1"/>
        <v>2</v>
      </c>
      <c r="C37" s="61">
        <f t="shared" si="2"/>
        <v>31</v>
      </c>
      <c r="D37" s="94"/>
      <c r="E37" s="96"/>
      <c r="F37" s="96"/>
      <c r="G37" s="97"/>
      <c r="H37" s="107"/>
      <c r="I37" s="99"/>
      <c r="J37" s="100"/>
      <c r="K37" s="719"/>
      <c r="L37" s="719"/>
      <c r="M37" s="720"/>
      <c r="N37" s="69">
        <f t="shared" si="0"/>
        <v>0</v>
      </c>
      <c r="O37" s="29"/>
    </row>
    <row r="38" spans="1:15" ht="13.5" customHeight="1" hidden="1">
      <c r="A38" s="70">
        <f t="shared" si="1"/>
        <v>50</v>
      </c>
      <c r="B38" s="72">
        <f t="shared" si="1"/>
        <v>2</v>
      </c>
      <c r="C38" s="72">
        <f t="shared" si="2"/>
        <v>32</v>
      </c>
      <c r="D38" s="73"/>
      <c r="E38" s="75"/>
      <c r="F38" s="75"/>
      <c r="G38" s="76"/>
      <c r="H38" s="66"/>
      <c r="I38" s="101"/>
      <c r="J38" s="100"/>
      <c r="K38" s="719"/>
      <c r="L38" s="719"/>
      <c r="M38" s="720"/>
      <c r="N38" s="69">
        <f t="shared" si="0"/>
        <v>0</v>
      </c>
      <c r="O38" s="29"/>
    </row>
    <row r="39" spans="1:15" ht="13.5" customHeight="1" hidden="1">
      <c r="A39" s="70">
        <f t="shared" si="1"/>
        <v>50</v>
      </c>
      <c r="B39" s="72">
        <f t="shared" si="1"/>
        <v>2</v>
      </c>
      <c r="C39" s="72">
        <f t="shared" si="2"/>
        <v>33</v>
      </c>
      <c r="D39" s="73"/>
      <c r="E39" s="108"/>
      <c r="F39" s="109"/>
      <c r="G39" s="110"/>
      <c r="H39" s="66"/>
      <c r="I39" s="77"/>
      <c r="J39" s="102"/>
      <c r="K39" s="712"/>
      <c r="L39" s="712"/>
      <c r="M39" s="713"/>
      <c r="N39" s="69">
        <f t="shared" si="0"/>
        <v>0</v>
      </c>
      <c r="O39" s="29"/>
    </row>
    <row r="40" spans="1:15" ht="13.5" customHeight="1" hidden="1">
      <c r="A40" s="70">
        <f t="shared" si="1"/>
        <v>50</v>
      </c>
      <c r="B40" s="72">
        <f t="shared" si="1"/>
        <v>2</v>
      </c>
      <c r="C40" s="72">
        <f t="shared" si="2"/>
        <v>34</v>
      </c>
      <c r="D40" s="73"/>
      <c r="E40" s="108"/>
      <c r="F40" s="109"/>
      <c r="G40" s="110"/>
      <c r="H40" s="66"/>
      <c r="I40" s="77"/>
      <c r="J40" s="102"/>
      <c r="K40" s="712"/>
      <c r="L40" s="712"/>
      <c r="M40" s="713"/>
      <c r="N40" s="69">
        <f t="shared" si="0"/>
        <v>0</v>
      </c>
      <c r="O40" s="29"/>
    </row>
    <row r="41" spans="1:15" ht="13.5" customHeight="1" hidden="1">
      <c r="A41" s="70">
        <f t="shared" si="1"/>
        <v>50</v>
      </c>
      <c r="B41" s="72">
        <f t="shared" si="1"/>
        <v>2</v>
      </c>
      <c r="C41" s="72">
        <f t="shared" si="2"/>
        <v>35</v>
      </c>
      <c r="D41" s="73"/>
      <c r="E41" s="108"/>
      <c r="F41" s="109"/>
      <c r="G41" s="110"/>
      <c r="H41" s="66"/>
      <c r="I41" s="77"/>
      <c r="J41" s="102"/>
      <c r="K41" s="712"/>
      <c r="L41" s="712"/>
      <c r="M41" s="713"/>
      <c r="N41" s="69">
        <f t="shared" si="0"/>
        <v>0</v>
      </c>
      <c r="O41" s="29"/>
    </row>
    <row r="42" spans="1:15" ht="13.5" customHeight="1" hidden="1">
      <c r="A42" s="70">
        <f t="shared" si="1"/>
        <v>50</v>
      </c>
      <c r="B42" s="72">
        <f t="shared" si="1"/>
        <v>2</v>
      </c>
      <c r="C42" s="72">
        <f t="shared" si="2"/>
        <v>36</v>
      </c>
      <c r="D42" s="73"/>
      <c r="E42" s="108"/>
      <c r="F42" s="109"/>
      <c r="G42" s="110"/>
      <c r="H42" s="66"/>
      <c r="I42" s="77"/>
      <c r="J42" s="80"/>
      <c r="K42" s="712"/>
      <c r="L42" s="712"/>
      <c r="M42" s="713"/>
      <c r="N42" s="69">
        <f t="shared" si="0"/>
        <v>0</v>
      </c>
      <c r="O42" s="29"/>
    </row>
    <row r="43" spans="1:15" ht="13.5" customHeight="1" hidden="1">
      <c r="A43" s="70">
        <f t="shared" si="1"/>
        <v>50</v>
      </c>
      <c r="B43" s="72">
        <f t="shared" si="1"/>
        <v>2</v>
      </c>
      <c r="C43" s="72">
        <f t="shared" si="2"/>
        <v>37</v>
      </c>
      <c r="D43" s="73"/>
      <c r="E43" s="108"/>
      <c r="F43" s="109"/>
      <c r="G43" s="110"/>
      <c r="H43" s="66"/>
      <c r="I43" s="77"/>
      <c r="J43" s="80"/>
      <c r="K43" s="712"/>
      <c r="L43" s="712"/>
      <c r="M43" s="713"/>
      <c r="N43" s="69">
        <f t="shared" si="0"/>
        <v>0</v>
      </c>
      <c r="O43" s="29"/>
    </row>
    <row r="44" spans="1:15" ht="13.5" customHeight="1" hidden="1">
      <c r="A44" s="70">
        <f t="shared" si="1"/>
        <v>50</v>
      </c>
      <c r="B44" s="72">
        <f t="shared" si="1"/>
        <v>2</v>
      </c>
      <c r="C44" s="72">
        <f t="shared" si="2"/>
        <v>38</v>
      </c>
      <c r="D44" s="73"/>
      <c r="E44" s="109"/>
      <c r="F44" s="109"/>
      <c r="G44" s="110"/>
      <c r="H44" s="66"/>
      <c r="I44" s="77"/>
      <c r="J44" s="80"/>
      <c r="K44" s="712"/>
      <c r="L44" s="712"/>
      <c r="M44" s="713"/>
      <c r="N44" s="69">
        <f t="shared" si="0"/>
        <v>0</v>
      </c>
      <c r="O44" s="29"/>
    </row>
    <row r="45" spans="1:15" ht="13.5" customHeight="1" hidden="1">
      <c r="A45" s="70">
        <f t="shared" si="1"/>
        <v>50</v>
      </c>
      <c r="B45" s="72">
        <f t="shared" si="1"/>
        <v>2</v>
      </c>
      <c r="C45" s="72">
        <f t="shared" si="2"/>
        <v>39</v>
      </c>
      <c r="D45" s="73"/>
      <c r="E45" s="109"/>
      <c r="F45" s="109"/>
      <c r="G45" s="110"/>
      <c r="H45" s="66"/>
      <c r="I45" s="77"/>
      <c r="J45" s="80"/>
      <c r="K45" s="712"/>
      <c r="L45" s="712"/>
      <c r="M45" s="713"/>
      <c r="N45" s="69">
        <f t="shared" si="0"/>
        <v>0</v>
      </c>
      <c r="O45" s="29"/>
    </row>
    <row r="46" spans="1:15" ht="13.5" customHeight="1" thickBot="1">
      <c r="A46" s="83">
        <f t="shared" si="1"/>
        <v>50</v>
      </c>
      <c r="B46" s="84">
        <f t="shared" si="1"/>
        <v>2</v>
      </c>
      <c r="C46" s="84">
        <f t="shared" si="2"/>
        <v>40</v>
      </c>
      <c r="D46" s="86"/>
      <c r="E46" s="111"/>
      <c r="F46" s="111"/>
      <c r="G46" s="112"/>
      <c r="H46" s="113"/>
      <c r="I46" s="114"/>
      <c r="J46" s="115"/>
      <c r="K46" s="714"/>
      <c r="L46" s="714"/>
      <c r="M46" s="715"/>
      <c r="N46" s="69">
        <f t="shared" si="0"/>
        <v>0</v>
      </c>
      <c r="O46" s="29"/>
    </row>
    <row r="47" spans="1:15" ht="6.75" customHeight="1" thickTop="1">
      <c r="A47" s="116"/>
      <c r="B47" s="116"/>
      <c r="C47" s="116"/>
      <c r="D47" s="116"/>
      <c r="E47" s="117"/>
      <c r="F47" s="117"/>
      <c r="G47" s="118"/>
      <c r="H47" s="119"/>
      <c r="I47" s="120"/>
      <c r="J47" s="40"/>
      <c r="K47" s="34"/>
      <c r="L47" s="34"/>
      <c r="M47" s="121"/>
      <c r="N47" s="122"/>
      <c r="O47" s="29"/>
    </row>
    <row r="48" spans="1:15" ht="12.75" customHeight="1">
      <c r="A48" s="123" t="s">
        <v>26</v>
      </c>
      <c r="B48" s="124"/>
      <c r="C48" s="124"/>
      <c r="D48" s="124"/>
      <c r="E48" s="125" t="s">
        <v>27</v>
      </c>
      <c r="F48" s="126"/>
      <c r="G48" s="127"/>
      <c r="H48" s="128"/>
      <c r="I48" s="129"/>
      <c r="J48" s="130"/>
      <c r="K48" s="130"/>
      <c r="L48" s="130"/>
      <c r="M48" s="131"/>
      <c r="O48" s="29"/>
    </row>
    <row r="49" spans="1:15" ht="12.75" customHeight="1">
      <c r="A49" s="132"/>
      <c r="B49" s="133"/>
      <c r="C49" s="133"/>
      <c r="D49" s="133"/>
      <c r="E49" s="134" t="s">
        <v>28</v>
      </c>
      <c r="F49" s="135"/>
      <c r="G49" s="136"/>
      <c r="H49" s="137"/>
      <c r="I49" s="138"/>
      <c r="J49" s="40"/>
      <c r="K49" s="40"/>
      <c r="L49" s="40"/>
      <c r="M49" s="139"/>
      <c r="N49" s="140"/>
      <c r="O49" s="29"/>
    </row>
    <row r="50" spans="1:15" ht="12.75" customHeight="1">
      <c r="A50" s="132"/>
      <c r="B50" s="133"/>
      <c r="C50" s="133"/>
      <c r="D50" s="133"/>
      <c r="E50" s="134" t="s">
        <v>29</v>
      </c>
      <c r="F50" s="135"/>
      <c r="G50" s="136"/>
      <c r="H50" s="137"/>
      <c r="I50" s="138"/>
      <c r="J50" s="40"/>
      <c r="K50" s="40"/>
      <c r="L50" s="40"/>
      <c r="M50" s="139"/>
      <c r="O50" s="29"/>
    </row>
    <row r="51" spans="1:15" ht="12.75" customHeight="1">
      <c r="A51" s="132"/>
      <c r="B51" s="133"/>
      <c r="C51" s="133"/>
      <c r="D51" s="133"/>
      <c r="E51" s="134" t="s">
        <v>30</v>
      </c>
      <c r="F51" s="135"/>
      <c r="G51" s="136"/>
      <c r="H51" s="137"/>
      <c r="I51" s="138"/>
      <c r="J51" s="40"/>
      <c r="K51" s="40"/>
      <c r="L51" s="40"/>
      <c r="M51" s="139"/>
      <c r="O51" s="29"/>
    </row>
    <row r="52" spans="1:15" ht="12.75" customHeight="1" hidden="1">
      <c r="A52" s="132"/>
      <c r="B52" s="133"/>
      <c r="C52" s="133"/>
      <c r="D52" s="133"/>
      <c r="E52" s="134"/>
      <c r="F52" s="135"/>
      <c r="G52" s="136"/>
      <c r="H52" s="137"/>
      <c r="I52" s="138"/>
      <c r="J52" s="40"/>
      <c r="K52" s="40"/>
      <c r="L52" s="40"/>
      <c r="M52" s="139"/>
      <c r="O52" s="29"/>
    </row>
    <row r="53" spans="1:15" ht="12.75" customHeight="1" hidden="1">
      <c r="A53" s="132"/>
      <c r="B53" s="133"/>
      <c r="C53" s="133"/>
      <c r="D53" s="133"/>
      <c r="E53" s="134"/>
      <c r="F53" s="135"/>
      <c r="G53" s="136"/>
      <c r="H53" s="137"/>
      <c r="I53" s="138"/>
      <c r="J53" s="40"/>
      <c r="K53" s="40"/>
      <c r="L53" s="40"/>
      <c r="M53" s="139"/>
      <c r="O53" s="29"/>
    </row>
    <row r="54" spans="1:15" ht="12.75" customHeight="1" hidden="1">
      <c r="A54" s="132"/>
      <c r="B54" s="133"/>
      <c r="C54" s="133"/>
      <c r="D54" s="133"/>
      <c r="E54" s="134"/>
      <c r="F54" s="135"/>
      <c r="G54" s="136"/>
      <c r="H54" s="137"/>
      <c r="I54" s="138"/>
      <c r="J54" s="40"/>
      <c r="K54" s="40"/>
      <c r="L54" s="40"/>
      <c r="M54" s="139"/>
      <c r="O54" s="29"/>
    </row>
    <row r="55" spans="1:15" ht="12.75" customHeight="1" hidden="1">
      <c r="A55" s="132"/>
      <c r="B55" s="133"/>
      <c r="C55" s="133"/>
      <c r="D55" s="133"/>
      <c r="E55" s="134"/>
      <c r="F55" s="135"/>
      <c r="G55" s="136"/>
      <c r="H55" s="137"/>
      <c r="I55" s="138"/>
      <c r="J55" s="40"/>
      <c r="K55" s="40"/>
      <c r="L55" s="40"/>
      <c r="M55" s="139"/>
      <c r="O55" s="29"/>
    </row>
    <row r="56" spans="1:15" ht="12.75" customHeight="1" hidden="1">
      <c r="A56" s="132"/>
      <c r="B56" s="133"/>
      <c r="C56" s="133"/>
      <c r="D56" s="133"/>
      <c r="E56" s="134"/>
      <c r="F56" s="135"/>
      <c r="G56" s="136"/>
      <c r="H56" s="137"/>
      <c r="I56" s="138"/>
      <c r="J56" s="40"/>
      <c r="K56" s="40"/>
      <c r="L56" s="40"/>
      <c r="M56" s="139"/>
      <c r="O56" s="29"/>
    </row>
    <row r="57" spans="1:15" ht="12.75" customHeight="1" hidden="1">
      <c r="A57" s="132"/>
      <c r="B57" s="133"/>
      <c r="C57" s="133"/>
      <c r="D57" s="133"/>
      <c r="E57" s="134"/>
      <c r="F57" s="135"/>
      <c r="G57" s="136"/>
      <c r="H57" s="137"/>
      <c r="I57" s="138"/>
      <c r="J57" s="40"/>
      <c r="K57" s="40"/>
      <c r="L57" s="40"/>
      <c r="M57" s="139"/>
      <c r="O57" s="29"/>
    </row>
    <row r="58" spans="1:15" ht="12.75" customHeight="1" hidden="1">
      <c r="A58" s="132"/>
      <c r="B58" s="133"/>
      <c r="C58" s="133"/>
      <c r="D58" s="133"/>
      <c r="E58" s="134"/>
      <c r="F58" s="135"/>
      <c r="G58" s="136"/>
      <c r="H58" s="137"/>
      <c r="I58" s="138"/>
      <c r="J58" s="40"/>
      <c r="K58" s="40"/>
      <c r="L58" s="40"/>
      <c r="M58" s="139"/>
      <c r="O58" s="29"/>
    </row>
    <row r="59" spans="1:15" ht="12.75" customHeight="1" hidden="1">
      <c r="A59" s="132"/>
      <c r="B59" s="133"/>
      <c r="C59" s="133"/>
      <c r="D59" s="133"/>
      <c r="E59" s="134"/>
      <c r="F59" s="135"/>
      <c r="G59" s="136"/>
      <c r="H59" s="137"/>
      <c r="I59" s="138"/>
      <c r="J59" s="40"/>
      <c r="K59" s="40"/>
      <c r="L59" s="40"/>
      <c r="M59" s="139"/>
      <c r="O59" s="29"/>
    </row>
    <row r="60" spans="1:15" ht="12.75" customHeight="1" hidden="1">
      <c r="A60" s="132"/>
      <c r="B60" s="133"/>
      <c r="C60" s="133"/>
      <c r="D60" s="133"/>
      <c r="E60" s="134"/>
      <c r="F60" s="135"/>
      <c r="G60" s="136"/>
      <c r="H60" s="137"/>
      <c r="I60" s="138"/>
      <c r="J60" s="40"/>
      <c r="K60" s="40"/>
      <c r="L60" s="40"/>
      <c r="M60" s="139"/>
      <c r="O60" s="29"/>
    </row>
    <row r="61" spans="1:15" ht="12.75" customHeight="1" hidden="1">
      <c r="A61" s="132"/>
      <c r="B61" s="133"/>
      <c r="C61" s="133"/>
      <c r="D61" s="133"/>
      <c r="E61" s="134"/>
      <c r="F61" s="135"/>
      <c r="G61" s="136"/>
      <c r="H61" s="137"/>
      <c r="I61" s="138"/>
      <c r="J61" s="40"/>
      <c r="K61" s="40"/>
      <c r="L61" s="40"/>
      <c r="M61" s="139"/>
      <c r="O61" s="29"/>
    </row>
    <row r="62" spans="1:15" ht="12.75" customHeight="1" hidden="1">
      <c r="A62" s="132"/>
      <c r="B62" s="133"/>
      <c r="C62" s="133"/>
      <c r="D62" s="133"/>
      <c r="E62" s="134"/>
      <c r="F62" s="135"/>
      <c r="G62" s="136"/>
      <c r="H62" s="137"/>
      <c r="I62" s="138"/>
      <c r="J62" s="40"/>
      <c r="K62" s="40"/>
      <c r="L62" s="40"/>
      <c r="M62" s="139"/>
      <c r="O62" s="29"/>
    </row>
    <row r="63" spans="1:15" ht="12.75" customHeight="1" hidden="1">
      <c r="A63" s="141"/>
      <c r="B63" s="142"/>
      <c r="C63" s="142"/>
      <c r="D63" s="142"/>
      <c r="E63" s="143"/>
      <c r="F63" s="144"/>
      <c r="G63" s="145"/>
      <c r="H63" s="146"/>
      <c r="I63" s="147"/>
      <c r="J63" s="148"/>
      <c r="K63" s="148"/>
      <c r="L63" s="148"/>
      <c r="M63" s="149"/>
      <c r="O63" s="29"/>
    </row>
    <row r="64" spans="1:15" ht="24.75" customHeight="1">
      <c r="A64" s="24" t="s">
        <v>31</v>
      </c>
      <c r="B64" s="24"/>
      <c r="C64" s="24"/>
      <c r="D64" s="24"/>
      <c r="E64" s="150"/>
      <c r="F64" s="150"/>
      <c r="G64" s="151"/>
      <c r="H64" s="152"/>
      <c r="I64" s="153"/>
      <c r="J64" s="154"/>
      <c r="K64" s="154"/>
      <c r="L64" s="154"/>
      <c r="M64" s="155"/>
      <c r="O64" s="29"/>
    </row>
    <row r="65" spans="1:15" ht="12.75" customHeight="1">
      <c r="A65" s="716" t="s">
        <v>11</v>
      </c>
      <c r="B65" s="717"/>
      <c r="C65" s="717"/>
      <c r="D65" s="718"/>
      <c r="E65" s="31"/>
      <c r="F65" s="31"/>
      <c r="G65" s="32"/>
      <c r="H65" s="33" t="s">
        <v>12</v>
      </c>
      <c r="I65" s="33" t="s">
        <v>32</v>
      </c>
      <c r="J65" s="30" t="s">
        <v>33</v>
      </c>
      <c r="K65" s="716" t="s">
        <v>15</v>
      </c>
      <c r="L65" s="717"/>
      <c r="M65" s="718"/>
      <c r="N65" s="156" t="s">
        <v>34</v>
      </c>
      <c r="O65" s="29"/>
    </row>
    <row r="66" spans="1:15" ht="12.75" customHeight="1">
      <c r="A66" s="36"/>
      <c r="B66" s="37"/>
      <c r="C66" s="37"/>
      <c r="D66" s="38"/>
      <c r="E66" s="24" t="s">
        <v>17</v>
      </c>
      <c r="F66" s="24"/>
      <c r="G66" s="26"/>
      <c r="H66" s="39"/>
      <c r="I66" s="39" t="s">
        <v>35</v>
      </c>
      <c r="J66" s="36" t="s">
        <v>36</v>
      </c>
      <c r="K66" s="706" t="s">
        <v>20</v>
      </c>
      <c r="L66" s="707"/>
      <c r="M66" s="708"/>
      <c r="N66" s="157" t="s">
        <v>37</v>
      </c>
      <c r="O66" s="29"/>
    </row>
    <row r="67" spans="1:15" ht="12.75" customHeight="1">
      <c r="A67" s="709" t="s">
        <v>22</v>
      </c>
      <c r="B67" s="710"/>
      <c r="C67" s="710"/>
      <c r="D67" s="711"/>
      <c r="E67" s="46"/>
      <c r="F67" s="46"/>
      <c r="G67" s="47"/>
      <c r="H67" s="48" t="s">
        <v>23</v>
      </c>
      <c r="I67" s="48" t="s">
        <v>38</v>
      </c>
      <c r="J67" s="44" t="s">
        <v>39</v>
      </c>
      <c r="K67" s="709" t="s">
        <v>24</v>
      </c>
      <c r="L67" s="710"/>
      <c r="M67" s="711"/>
      <c r="N67" s="158" t="s">
        <v>25</v>
      </c>
      <c r="O67" s="29"/>
    </row>
    <row r="68" spans="1:15" ht="12.75" customHeight="1" thickBot="1">
      <c r="A68" s="45"/>
      <c r="B68" s="45"/>
      <c r="C68" s="45"/>
      <c r="D68" s="45"/>
      <c r="E68" s="46"/>
      <c r="F68" s="46"/>
      <c r="G68" s="47"/>
      <c r="H68" s="45"/>
      <c r="I68" s="37"/>
      <c r="J68" s="45"/>
      <c r="K68" s="45"/>
      <c r="L68" s="45"/>
      <c r="M68" s="45"/>
      <c r="N68" s="159"/>
      <c r="O68" s="29"/>
    </row>
    <row r="69" spans="1:15" ht="12.75" customHeight="1" thickTop="1">
      <c r="A69" s="93">
        <f>A46</f>
        <v>50</v>
      </c>
      <c r="B69" s="61">
        <f>B46</f>
        <v>2</v>
      </c>
      <c r="C69" s="61">
        <f>C46+1</f>
        <v>41</v>
      </c>
      <c r="D69" s="62"/>
      <c r="E69" s="466"/>
      <c r="F69" s="467"/>
      <c r="G69" s="161"/>
      <c r="H69" s="162"/>
      <c r="I69" s="468"/>
      <c r="J69" s="164">
        <v>8011</v>
      </c>
      <c r="K69" s="656" t="s">
        <v>40</v>
      </c>
      <c r="L69" s="657"/>
      <c r="M69" s="658"/>
      <c r="N69" s="159"/>
      <c r="O69" s="29"/>
    </row>
    <row r="70" spans="1:15" ht="12.75" customHeight="1">
      <c r="A70" s="93">
        <v>50</v>
      </c>
      <c r="B70" s="61">
        <v>2</v>
      </c>
      <c r="C70" s="61">
        <v>42</v>
      </c>
      <c r="D70" s="221"/>
      <c r="E70" s="160"/>
      <c r="F70" s="160"/>
      <c r="G70" s="469"/>
      <c r="H70" s="470"/>
      <c r="I70" s="471"/>
      <c r="J70" s="164">
        <v>8012</v>
      </c>
      <c r="K70" s="210"/>
      <c r="L70" s="211" t="s">
        <v>40</v>
      </c>
      <c r="M70" s="212"/>
      <c r="N70" s="159"/>
      <c r="O70" s="29"/>
    </row>
    <row r="71" spans="1:15" ht="12.75" customHeight="1">
      <c r="A71" s="70">
        <f>A69</f>
        <v>50</v>
      </c>
      <c r="B71" s="72">
        <f>B69</f>
        <v>2</v>
      </c>
      <c r="C71" s="61">
        <v>43</v>
      </c>
      <c r="D71" s="86"/>
      <c r="E71" s="165"/>
      <c r="F71" s="166"/>
      <c r="G71" s="472"/>
      <c r="H71" s="168"/>
      <c r="I71" s="169"/>
      <c r="J71" s="164">
        <v>8013</v>
      </c>
      <c r="K71" s="703"/>
      <c r="L71" s="704"/>
      <c r="M71" s="705"/>
      <c r="N71" s="159"/>
      <c r="O71" s="29"/>
    </row>
    <row r="72" spans="1:15" ht="12.75" customHeight="1" hidden="1">
      <c r="A72" s="70">
        <f aca="true" t="shared" si="3" ref="A72:B79">A71</f>
        <v>50</v>
      </c>
      <c r="B72" s="72">
        <f t="shared" si="3"/>
        <v>2</v>
      </c>
      <c r="C72" s="61">
        <f aca="true" t="shared" si="4" ref="C72:C79">C71+1</f>
        <v>44</v>
      </c>
      <c r="D72" s="94"/>
      <c r="E72" s="170"/>
      <c r="F72" s="171"/>
      <c r="G72" s="145"/>
      <c r="H72" s="168"/>
      <c r="I72" s="172"/>
      <c r="J72" s="164">
        <f aca="true" t="shared" si="5" ref="J72:J79">J71+1</f>
        <v>8014</v>
      </c>
      <c r="K72" s="703"/>
      <c r="L72" s="704"/>
      <c r="M72" s="705"/>
      <c r="N72" s="159"/>
      <c r="O72" s="29"/>
    </row>
    <row r="73" spans="1:15" ht="12.75" customHeight="1" hidden="1">
      <c r="A73" s="70">
        <f t="shared" si="3"/>
        <v>50</v>
      </c>
      <c r="B73" s="72">
        <f t="shared" si="3"/>
        <v>2</v>
      </c>
      <c r="C73" s="61">
        <f t="shared" si="4"/>
        <v>45</v>
      </c>
      <c r="D73" s="73"/>
      <c r="E73" s="173"/>
      <c r="F73" s="173"/>
      <c r="G73" s="174"/>
      <c r="H73" s="168"/>
      <c r="I73" s="172"/>
      <c r="J73" s="164">
        <f t="shared" si="5"/>
        <v>8015</v>
      </c>
      <c r="K73" s="703"/>
      <c r="L73" s="704"/>
      <c r="M73" s="705"/>
      <c r="N73" s="159"/>
      <c r="O73" s="29"/>
    </row>
    <row r="74" spans="1:15" ht="12.75" customHeight="1" hidden="1">
      <c r="A74" s="70">
        <f t="shared" si="3"/>
        <v>50</v>
      </c>
      <c r="B74" s="72">
        <f t="shared" si="3"/>
        <v>2</v>
      </c>
      <c r="C74" s="61">
        <f t="shared" si="4"/>
        <v>46</v>
      </c>
      <c r="D74" s="73"/>
      <c r="E74" s="173"/>
      <c r="F74" s="173"/>
      <c r="G74" s="175"/>
      <c r="H74" s="176"/>
      <c r="I74" s="177"/>
      <c r="J74" s="164">
        <f t="shared" si="5"/>
        <v>8016</v>
      </c>
      <c r="K74" s="703"/>
      <c r="L74" s="704"/>
      <c r="M74" s="705"/>
      <c r="N74" s="159"/>
      <c r="O74" s="29"/>
    </row>
    <row r="75" spans="1:15" ht="12.75" customHeight="1" hidden="1">
      <c r="A75" s="70">
        <f t="shared" si="3"/>
        <v>50</v>
      </c>
      <c r="B75" s="72">
        <f t="shared" si="3"/>
        <v>2</v>
      </c>
      <c r="C75" s="61">
        <f t="shared" si="4"/>
        <v>47</v>
      </c>
      <c r="D75" s="73"/>
      <c r="E75" s="178"/>
      <c r="F75" s="178"/>
      <c r="G75" s="175"/>
      <c r="H75" s="179"/>
      <c r="I75" s="177" t="s">
        <v>41</v>
      </c>
      <c r="J75" s="164">
        <f t="shared" si="5"/>
        <v>8017</v>
      </c>
      <c r="K75" s="703"/>
      <c r="L75" s="704"/>
      <c r="M75" s="705"/>
      <c r="N75" s="159"/>
      <c r="O75" s="29"/>
    </row>
    <row r="76" spans="1:15" ht="12.75" customHeight="1" hidden="1">
      <c r="A76" s="70">
        <f t="shared" si="3"/>
        <v>50</v>
      </c>
      <c r="B76" s="72">
        <f t="shared" si="3"/>
        <v>2</v>
      </c>
      <c r="C76" s="61">
        <f t="shared" si="4"/>
        <v>48</v>
      </c>
      <c r="D76" s="73"/>
      <c r="E76" s="178"/>
      <c r="F76" s="178"/>
      <c r="G76" s="175"/>
      <c r="H76" s="179"/>
      <c r="I76" s="177"/>
      <c r="J76" s="164">
        <f t="shared" si="5"/>
        <v>8018</v>
      </c>
      <c r="K76" s="703"/>
      <c r="L76" s="704"/>
      <c r="M76" s="705"/>
      <c r="N76" s="159"/>
      <c r="O76" s="29"/>
    </row>
    <row r="77" spans="1:15" ht="12.75" customHeight="1" hidden="1">
      <c r="A77" s="70">
        <f t="shared" si="3"/>
        <v>50</v>
      </c>
      <c r="B77" s="72">
        <f t="shared" si="3"/>
        <v>2</v>
      </c>
      <c r="C77" s="61">
        <f t="shared" si="4"/>
        <v>49</v>
      </c>
      <c r="D77" s="73"/>
      <c r="E77" s="178"/>
      <c r="F77" s="178"/>
      <c r="G77" s="175"/>
      <c r="H77" s="179"/>
      <c r="I77" s="177"/>
      <c r="J77" s="164">
        <f t="shared" si="5"/>
        <v>8019</v>
      </c>
      <c r="K77" s="703"/>
      <c r="L77" s="704"/>
      <c r="M77" s="705"/>
      <c r="N77" s="159"/>
      <c r="O77" s="29"/>
    </row>
    <row r="78" spans="1:15" ht="12.75" customHeight="1" hidden="1">
      <c r="A78" s="70">
        <f>A77</f>
        <v>50</v>
      </c>
      <c r="B78" s="72">
        <f>B77</f>
        <v>2</v>
      </c>
      <c r="C78" s="61">
        <f>C77+1</f>
        <v>50</v>
      </c>
      <c r="D78" s="73"/>
      <c r="E78" s="180"/>
      <c r="F78" s="109"/>
      <c r="G78" s="175"/>
      <c r="H78" s="179"/>
      <c r="I78" s="177"/>
      <c r="J78" s="164">
        <f>J77+1</f>
        <v>8020</v>
      </c>
      <c r="K78" s="703"/>
      <c r="L78" s="704"/>
      <c r="M78" s="705"/>
      <c r="N78" s="159"/>
      <c r="O78" s="29"/>
    </row>
    <row r="79" spans="1:15" ht="12.75" customHeight="1" hidden="1">
      <c r="A79" s="83">
        <f t="shared" si="3"/>
        <v>50</v>
      </c>
      <c r="B79" s="84">
        <f t="shared" si="3"/>
        <v>2</v>
      </c>
      <c r="C79" s="84">
        <f t="shared" si="4"/>
        <v>51</v>
      </c>
      <c r="D79" s="86"/>
      <c r="E79" s="181"/>
      <c r="F79" s="182"/>
      <c r="G79" s="183"/>
      <c r="H79" s="113"/>
      <c r="I79" s="184"/>
      <c r="J79" s="185">
        <f t="shared" si="5"/>
        <v>8021</v>
      </c>
      <c r="K79" s="660"/>
      <c r="L79" s="661"/>
      <c r="M79" s="662"/>
      <c r="N79" s="159"/>
      <c r="O79" s="29"/>
    </row>
    <row r="80" spans="1:15" ht="6.75" customHeight="1" thickBot="1">
      <c r="A80" s="186"/>
      <c r="B80" s="186"/>
      <c r="C80" s="61"/>
      <c r="D80" s="186"/>
      <c r="E80" s="187"/>
      <c r="F80" s="187"/>
      <c r="G80" s="188"/>
      <c r="H80" s="186"/>
      <c r="I80" s="186"/>
      <c r="J80" s="186"/>
      <c r="K80" s="189"/>
      <c r="L80" s="189"/>
      <c r="M80" s="189"/>
      <c r="N80" s="159"/>
      <c r="O80" s="29"/>
    </row>
    <row r="81" spans="1:15" ht="13.5" customHeight="1" thickTop="1">
      <c r="A81" s="666">
        <f>A79</f>
        <v>50</v>
      </c>
      <c r="B81" s="668">
        <f>B79</f>
        <v>2</v>
      </c>
      <c r="C81" s="668">
        <f>C79+1</f>
        <v>52</v>
      </c>
      <c r="D81" s="94"/>
      <c r="E81" s="674" t="s">
        <v>124</v>
      </c>
      <c r="F81" s="675"/>
      <c r="G81" s="190" t="s">
        <v>43</v>
      </c>
      <c r="H81" s="191" t="s">
        <v>44</v>
      </c>
      <c r="I81" s="192">
        <v>665.167</v>
      </c>
      <c r="J81" s="193">
        <f>J79+1</f>
        <v>8022</v>
      </c>
      <c r="K81" s="656" t="s">
        <v>40</v>
      </c>
      <c r="L81" s="657"/>
      <c r="M81" s="658"/>
      <c r="N81" s="702">
        <f>I81*I82</f>
        <v>6191.374436</v>
      </c>
      <c r="O81" s="29"/>
    </row>
    <row r="82" spans="1:15" ht="13.5" customHeight="1">
      <c r="A82" s="667"/>
      <c r="B82" s="669"/>
      <c r="C82" s="669"/>
      <c r="D82" s="86"/>
      <c r="E82" s="676"/>
      <c r="F82" s="677"/>
      <c r="G82" s="197" t="s">
        <v>45</v>
      </c>
      <c r="H82" s="113" t="s">
        <v>125</v>
      </c>
      <c r="I82" s="198">
        <v>9.308</v>
      </c>
      <c r="J82" s="199">
        <v>8051</v>
      </c>
      <c r="K82" s="660" t="s">
        <v>47</v>
      </c>
      <c r="L82" s="661"/>
      <c r="M82" s="662"/>
      <c r="N82" s="702"/>
      <c r="O82" s="29"/>
    </row>
    <row r="83" spans="1:15" ht="13.5" customHeight="1">
      <c r="A83" s="666">
        <f>A81</f>
        <v>50</v>
      </c>
      <c r="B83" s="668">
        <f>B81</f>
        <v>2</v>
      </c>
      <c r="C83" s="668">
        <f>C81+1</f>
        <v>53</v>
      </c>
      <c r="D83" s="94"/>
      <c r="E83" s="674" t="s">
        <v>126</v>
      </c>
      <c r="F83" s="675"/>
      <c r="G83" s="190" t="s">
        <v>43</v>
      </c>
      <c r="H83" s="191" t="s">
        <v>44</v>
      </c>
      <c r="I83" s="202">
        <v>22.929</v>
      </c>
      <c r="J83" s="193">
        <f aca="true" t="shared" si="6" ref="J83:J146">J81+1</f>
        <v>8023</v>
      </c>
      <c r="K83" s="656" t="s">
        <v>40</v>
      </c>
      <c r="L83" s="657"/>
      <c r="M83" s="658"/>
      <c r="N83" s="702">
        <f>I83*I84</f>
        <v>570.450591</v>
      </c>
      <c r="O83" s="29"/>
    </row>
    <row r="84" spans="1:15" ht="13.5" customHeight="1">
      <c r="A84" s="667"/>
      <c r="B84" s="669"/>
      <c r="C84" s="669"/>
      <c r="D84" s="86"/>
      <c r="E84" s="676"/>
      <c r="F84" s="677"/>
      <c r="G84" s="197" t="s">
        <v>45</v>
      </c>
      <c r="H84" s="113" t="s">
        <v>125</v>
      </c>
      <c r="I84" s="198">
        <v>24.879</v>
      </c>
      <c r="J84" s="199">
        <f t="shared" si="6"/>
        <v>8052</v>
      </c>
      <c r="K84" s="660" t="s">
        <v>47</v>
      </c>
      <c r="L84" s="661"/>
      <c r="M84" s="662"/>
      <c r="N84" s="702"/>
      <c r="O84" s="29"/>
    </row>
    <row r="85" spans="1:15" ht="13.5" customHeight="1">
      <c r="A85" s="666">
        <f>A83</f>
        <v>50</v>
      </c>
      <c r="B85" s="668">
        <f>B83</f>
        <v>2</v>
      </c>
      <c r="C85" s="668">
        <f>C83+1</f>
        <v>54</v>
      </c>
      <c r="D85" s="94"/>
      <c r="E85" s="674" t="s">
        <v>127</v>
      </c>
      <c r="F85" s="675"/>
      <c r="G85" s="190" t="s">
        <v>43</v>
      </c>
      <c r="H85" s="191" t="s">
        <v>44</v>
      </c>
      <c r="I85" s="202">
        <v>23.835</v>
      </c>
      <c r="J85" s="193">
        <f t="shared" si="6"/>
        <v>8024</v>
      </c>
      <c r="K85" s="473"/>
      <c r="L85" s="474" t="s">
        <v>40</v>
      </c>
      <c r="M85" s="475"/>
      <c r="N85" s="659">
        <f>I85*I86</f>
        <v>993.53814</v>
      </c>
      <c r="O85" s="29"/>
    </row>
    <row r="86" spans="1:15" ht="13.5" customHeight="1">
      <c r="A86" s="667"/>
      <c r="B86" s="669"/>
      <c r="C86" s="669"/>
      <c r="D86" s="86"/>
      <c r="E86" s="676"/>
      <c r="F86" s="677"/>
      <c r="G86" s="197" t="s">
        <v>45</v>
      </c>
      <c r="H86" s="113" t="s">
        <v>125</v>
      </c>
      <c r="I86" s="198">
        <v>41.684</v>
      </c>
      <c r="J86" s="199">
        <f t="shared" si="6"/>
        <v>8053</v>
      </c>
      <c r="K86" s="660" t="s">
        <v>47</v>
      </c>
      <c r="L86" s="661"/>
      <c r="M86" s="662"/>
      <c r="N86" s="688"/>
      <c r="O86" s="29"/>
    </row>
    <row r="87" spans="1:15" s="305" customFormat="1" ht="17.25" customHeight="1">
      <c r="A87" s="666">
        <f>A85</f>
        <v>50</v>
      </c>
      <c r="B87" s="668">
        <f>B85</f>
        <v>2</v>
      </c>
      <c r="C87" s="668">
        <f>C85+1</f>
        <v>55</v>
      </c>
      <c r="D87" s="221"/>
      <c r="E87" s="698" t="s">
        <v>128</v>
      </c>
      <c r="F87" s="699"/>
      <c r="G87" s="476" t="s">
        <v>43</v>
      </c>
      <c r="H87" s="465" t="s">
        <v>44</v>
      </c>
      <c r="I87" s="477">
        <v>3.168</v>
      </c>
      <c r="J87" s="193">
        <f t="shared" si="6"/>
        <v>8025</v>
      </c>
      <c r="K87" s="478"/>
      <c r="L87" s="479" t="s">
        <v>40</v>
      </c>
      <c r="M87" s="480"/>
      <c r="N87" s="659">
        <f>I87*I88</f>
        <v>1190.873376</v>
      </c>
      <c r="O87" s="328"/>
    </row>
    <row r="88" spans="1:15" s="487" customFormat="1" ht="12.75" customHeight="1">
      <c r="A88" s="667"/>
      <c r="B88" s="669"/>
      <c r="C88" s="669"/>
      <c r="D88" s="481"/>
      <c r="E88" s="700"/>
      <c r="F88" s="701"/>
      <c r="G88" s="482" t="s">
        <v>49</v>
      </c>
      <c r="H88" s="48" t="s">
        <v>125</v>
      </c>
      <c r="I88" s="198">
        <v>375.907</v>
      </c>
      <c r="J88" s="199">
        <f t="shared" si="6"/>
        <v>8054</v>
      </c>
      <c r="K88" s="483"/>
      <c r="L88" s="484" t="s">
        <v>47</v>
      </c>
      <c r="M88" s="485"/>
      <c r="N88" s="688"/>
      <c r="O88" s="486"/>
    </row>
    <row r="89" spans="1:15" ht="17.25" customHeight="1">
      <c r="A89" s="666">
        <f>A87</f>
        <v>50</v>
      </c>
      <c r="B89" s="668">
        <f>B87</f>
        <v>2</v>
      </c>
      <c r="C89" s="668">
        <f>C87+1</f>
        <v>56</v>
      </c>
      <c r="D89" s="221"/>
      <c r="E89" s="698" t="s">
        <v>129</v>
      </c>
      <c r="F89" s="699"/>
      <c r="G89" s="476" t="s">
        <v>43</v>
      </c>
      <c r="H89" s="465" t="s">
        <v>44</v>
      </c>
      <c r="I89" s="477">
        <v>1.249</v>
      </c>
      <c r="J89" s="193">
        <f t="shared" si="6"/>
        <v>8026</v>
      </c>
      <c r="K89" s="478"/>
      <c r="L89" s="479" t="s">
        <v>40</v>
      </c>
      <c r="M89" s="480"/>
      <c r="N89" s="659">
        <f>I89*I90</f>
        <v>620.509445</v>
      </c>
      <c r="O89" s="29"/>
    </row>
    <row r="90" spans="1:15" ht="14.25" customHeight="1">
      <c r="A90" s="667"/>
      <c r="B90" s="669"/>
      <c r="C90" s="669"/>
      <c r="D90" s="221"/>
      <c r="E90" s="700"/>
      <c r="F90" s="701"/>
      <c r="G90" s="488" t="s">
        <v>45</v>
      </c>
      <c r="H90" s="489" t="s">
        <v>125</v>
      </c>
      <c r="I90" s="490">
        <v>496.805</v>
      </c>
      <c r="J90" s="199">
        <f t="shared" si="6"/>
        <v>8055</v>
      </c>
      <c r="K90" s="226"/>
      <c r="L90" s="227" t="s">
        <v>47</v>
      </c>
      <c r="M90" s="228"/>
      <c r="N90" s="688"/>
      <c r="O90" s="29"/>
    </row>
    <row r="91" spans="1:15" ht="13.5" customHeight="1">
      <c r="A91" s="666">
        <f>A85</f>
        <v>50</v>
      </c>
      <c r="B91" s="668">
        <f>B85</f>
        <v>2</v>
      </c>
      <c r="C91" s="668">
        <f>C89+1</f>
        <v>57</v>
      </c>
      <c r="D91" s="94"/>
      <c r="E91" s="674" t="s">
        <v>130</v>
      </c>
      <c r="F91" s="675"/>
      <c r="G91" s="190" t="s">
        <v>43</v>
      </c>
      <c r="H91" s="191" t="s">
        <v>44</v>
      </c>
      <c r="I91" s="202">
        <v>1.19</v>
      </c>
      <c r="J91" s="193">
        <f t="shared" si="6"/>
        <v>8027</v>
      </c>
      <c r="K91" s="656" t="s">
        <v>40</v>
      </c>
      <c r="L91" s="657"/>
      <c r="M91" s="658"/>
      <c r="N91" s="659">
        <f>I91*I92</f>
        <v>583.3498999999999</v>
      </c>
      <c r="O91" s="29"/>
    </row>
    <row r="92" spans="1:15" ht="13.5" customHeight="1">
      <c r="A92" s="667"/>
      <c r="B92" s="669"/>
      <c r="C92" s="669"/>
      <c r="D92" s="86"/>
      <c r="E92" s="676"/>
      <c r="F92" s="677"/>
      <c r="G92" s="197" t="s">
        <v>45</v>
      </c>
      <c r="H92" s="113" t="s">
        <v>51</v>
      </c>
      <c r="I92" s="198">
        <v>490.21</v>
      </c>
      <c r="J92" s="199">
        <f t="shared" si="6"/>
        <v>8056</v>
      </c>
      <c r="K92" s="660" t="s">
        <v>47</v>
      </c>
      <c r="L92" s="661"/>
      <c r="M92" s="662"/>
      <c r="N92" s="697"/>
      <c r="O92" s="29"/>
    </row>
    <row r="93" spans="1:15" ht="13.5" customHeight="1" hidden="1">
      <c r="A93" s="666">
        <f>A91</f>
        <v>50</v>
      </c>
      <c r="B93" s="668">
        <f>B91</f>
        <v>2</v>
      </c>
      <c r="C93" s="668">
        <f>C91+1</f>
        <v>58</v>
      </c>
      <c r="D93" s="94"/>
      <c r="E93" s="674"/>
      <c r="F93" s="675"/>
      <c r="G93" s="190" t="s">
        <v>43</v>
      </c>
      <c r="H93" s="191" t="s">
        <v>44</v>
      </c>
      <c r="I93" s="200"/>
      <c r="J93" s="193">
        <f t="shared" si="6"/>
        <v>8028</v>
      </c>
      <c r="K93" s="656" t="s">
        <v>40</v>
      </c>
      <c r="L93" s="657"/>
      <c r="M93" s="658"/>
      <c r="N93" s="689">
        <f>I93*I94</f>
        <v>0</v>
      </c>
      <c r="O93" s="29"/>
    </row>
    <row r="94" spans="1:15" ht="13.5" customHeight="1" hidden="1">
      <c r="A94" s="667"/>
      <c r="B94" s="669"/>
      <c r="C94" s="669"/>
      <c r="D94" s="86"/>
      <c r="E94" s="676"/>
      <c r="F94" s="677"/>
      <c r="G94" s="197" t="s">
        <v>45</v>
      </c>
      <c r="H94" s="113" t="s">
        <v>46</v>
      </c>
      <c r="I94" s="198"/>
      <c r="J94" s="199">
        <f t="shared" si="6"/>
        <v>8057</v>
      </c>
      <c r="K94" s="660" t="s">
        <v>47</v>
      </c>
      <c r="L94" s="661"/>
      <c r="M94" s="662"/>
      <c r="N94" s="659"/>
      <c r="O94" s="29"/>
    </row>
    <row r="95" spans="1:15" ht="13.5" customHeight="1" hidden="1">
      <c r="A95" s="666">
        <f>A93</f>
        <v>50</v>
      </c>
      <c r="B95" s="668">
        <f>B93</f>
        <v>2</v>
      </c>
      <c r="C95" s="668">
        <f>C93+1</f>
        <v>59</v>
      </c>
      <c r="D95" s="94"/>
      <c r="E95" s="674"/>
      <c r="F95" s="675"/>
      <c r="G95" s="190" t="s">
        <v>43</v>
      </c>
      <c r="H95" s="191" t="s">
        <v>44</v>
      </c>
      <c r="I95" s="200"/>
      <c r="J95" s="193">
        <f t="shared" si="6"/>
        <v>8029</v>
      </c>
      <c r="K95" s="656" t="s">
        <v>40</v>
      </c>
      <c r="L95" s="657"/>
      <c r="M95" s="658"/>
      <c r="N95" s="659">
        <f>I95*I96</f>
        <v>0</v>
      </c>
      <c r="O95" s="29"/>
    </row>
    <row r="96" spans="1:15" ht="13.5" customHeight="1" hidden="1">
      <c r="A96" s="667"/>
      <c r="B96" s="669"/>
      <c r="C96" s="669"/>
      <c r="D96" s="86"/>
      <c r="E96" s="676"/>
      <c r="F96" s="677"/>
      <c r="G96" s="197" t="s">
        <v>45</v>
      </c>
      <c r="H96" s="113" t="s">
        <v>46</v>
      </c>
      <c r="I96" s="198"/>
      <c r="J96" s="199">
        <f t="shared" si="6"/>
        <v>8058</v>
      </c>
      <c r="K96" s="660" t="s">
        <v>47</v>
      </c>
      <c r="L96" s="661"/>
      <c r="M96" s="662"/>
      <c r="N96" s="659"/>
      <c r="O96" s="29"/>
    </row>
    <row r="97" spans="1:15" ht="13.5" customHeight="1" hidden="1">
      <c r="A97" s="666">
        <f>A95</f>
        <v>50</v>
      </c>
      <c r="B97" s="668">
        <f>B95</f>
        <v>2</v>
      </c>
      <c r="C97" s="668">
        <f>C95+1</f>
        <v>60</v>
      </c>
      <c r="D97" s="94"/>
      <c r="E97" s="674"/>
      <c r="F97" s="675"/>
      <c r="G97" s="190" t="s">
        <v>43</v>
      </c>
      <c r="H97" s="191" t="s">
        <v>44</v>
      </c>
      <c r="I97" s="200"/>
      <c r="J97" s="193">
        <f t="shared" si="6"/>
        <v>8030</v>
      </c>
      <c r="K97" s="656" t="s">
        <v>40</v>
      </c>
      <c r="L97" s="657"/>
      <c r="M97" s="658"/>
      <c r="N97" s="659">
        <f>I97*I98</f>
        <v>0</v>
      </c>
      <c r="O97" s="29"/>
    </row>
    <row r="98" spans="1:15" ht="13.5" customHeight="1" hidden="1">
      <c r="A98" s="667"/>
      <c r="B98" s="669"/>
      <c r="C98" s="669"/>
      <c r="D98" s="86"/>
      <c r="E98" s="676"/>
      <c r="F98" s="677"/>
      <c r="G98" s="197" t="s">
        <v>45</v>
      </c>
      <c r="H98" s="113" t="s">
        <v>46</v>
      </c>
      <c r="I98" s="198"/>
      <c r="J98" s="199">
        <f t="shared" si="6"/>
        <v>8059</v>
      </c>
      <c r="K98" s="660" t="s">
        <v>47</v>
      </c>
      <c r="L98" s="661"/>
      <c r="M98" s="662"/>
      <c r="N98" s="659"/>
      <c r="O98" s="29"/>
    </row>
    <row r="99" spans="1:15" ht="13.5" customHeight="1" hidden="1">
      <c r="A99" s="666">
        <f>A97</f>
        <v>50</v>
      </c>
      <c r="B99" s="668">
        <f>B97</f>
        <v>2</v>
      </c>
      <c r="C99" s="668">
        <f>C97+1</f>
        <v>61</v>
      </c>
      <c r="D99" s="94"/>
      <c r="E99" s="674"/>
      <c r="F99" s="675"/>
      <c r="G99" s="190" t="s">
        <v>43</v>
      </c>
      <c r="H99" s="204" t="s">
        <v>50</v>
      </c>
      <c r="I99" s="200">
        <v>0</v>
      </c>
      <c r="J99" s="193">
        <f t="shared" si="6"/>
        <v>8031</v>
      </c>
      <c r="K99" s="656" t="s">
        <v>40</v>
      </c>
      <c r="L99" s="657"/>
      <c r="M99" s="658"/>
      <c r="N99" s="659">
        <f>I99*I100</f>
        <v>0</v>
      </c>
      <c r="O99" s="29"/>
    </row>
    <row r="100" spans="1:15" ht="13.5" customHeight="1" hidden="1">
      <c r="A100" s="667"/>
      <c r="B100" s="669"/>
      <c r="C100" s="669"/>
      <c r="D100" s="86"/>
      <c r="E100" s="676"/>
      <c r="F100" s="677"/>
      <c r="G100" s="197" t="s">
        <v>45</v>
      </c>
      <c r="H100" s="205" t="s">
        <v>51</v>
      </c>
      <c r="I100" s="203">
        <v>0</v>
      </c>
      <c r="J100" s="199">
        <f t="shared" si="6"/>
        <v>8060</v>
      </c>
      <c r="K100" s="660" t="s">
        <v>47</v>
      </c>
      <c r="L100" s="661"/>
      <c r="M100" s="662"/>
      <c r="N100" s="659"/>
      <c r="O100" s="29"/>
    </row>
    <row r="101" spans="1:15" ht="13.5" customHeight="1" hidden="1">
      <c r="A101" s="666">
        <f>A99</f>
        <v>50</v>
      </c>
      <c r="B101" s="668">
        <f>B99</f>
        <v>2</v>
      </c>
      <c r="C101" s="668">
        <f>C99+1</f>
        <v>62</v>
      </c>
      <c r="D101" s="94"/>
      <c r="E101" s="674"/>
      <c r="F101" s="675"/>
      <c r="G101" s="190" t="s">
        <v>43</v>
      </c>
      <c r="H101" s="204" t="s">
        <v>50</v>
      </c>
      <c r="I101" s="200">
        <v>0</v>
      </c>
      <c r="J101" s="193">
        <f t="shared" si="6"/>
        <v>8032</v>
      </c>
      <c r="K101" s="656" t="s">
        <v>40</v>
      </c>
      <c r="L101" s="657"/>
      <c r="M101" s="658"/>
      <c r="N101" s="659">
        <f>I101*I102</f>
        <v>0</v>
      </c>
      <c r="O101" s="29"/>
    </row>
    <row r="102" spans="1:15" ht="13.5" customHeight="1" hidden="1">
      <c r="A102" s="667"/>
      <c r="B102" s="669"/>
      <c r="C102" s="669"/>
      <c r="D102" s="86"/>
      <c r="E102" s="676"/>
      <c r="F102" s="677"/>
      <c r="G102" s="197" t="s">
        <v>45</v>
      </c>
      <c r="H102" s="205" t="s">
        <v>51</v>
      </c>
      <c r="I102" s="203">
        <v>0</v>
      </c>
      <c r="J102" s="199">
        <f t="shared" si="6"/>
        <v>8061</v>
      </c>
      <c r="K102" s="660" t="s">
        <v>47</v>
      </c>
      <c r="L102" s="661"/>
      <c r="M102" s="662"/>
      <c r="N102" s="659"/>
      <c r="O102" s="29"/>
    </row>
    <row r="103" spans="1:15" ht="13.5" customHeight="1" hidden="1">
      <c r="A103" s="693">
        <f>A101</f>
        <v>50</v>
      </c>
      <c r="B103" s="694">
        <f>B101</f>
        <v>2</v>
      </c>
      <c r="C103" s="694">
        <f>C101+1</f>
        <v>63</v>
      </c>
      <c r="D103" s="94"/>
      <c r="E103" s="695"/>
      <c r="F103" s="696"/>
      <c r="G103" s="207" t="s">
        <v>52</v>
      </c>
      <c r="H103" s="39" t="s">
        <v>53</v>
      </c>
      <c r="I103" s="208">
        <v>0</v>
      </c>
      <c r="J103" s="209">
        <f t="shared" si="6"/>
        <v>8033</v>
      </c>
      <c r="K103" s="690" t="s">
        <v>40</v>
      </c>
      <c r="L103" s="691"/>
      <c r="M103" s="692"/>
      <c r="N103" s="659">
        <f>I103*I104</f>
        <v>0</v>
      </c>
      <c r="O103" s="29"/>
    </row>
    <row r="104" spans="1:15" ht="13.5" customHeight="1" hidden="1">
      <c r="A104" s="667"/>
      <c r="B104" s="669"/>
      <c r="C104" s="669"/>
      <c r="D104" s="86"/>
      <c r="E104" s="676"/>
      <c r="F104" s="677"/>
      <c r="G104" s="197" t="s">
        <v>45</v>
      </c>
      <c r="H104" s="113" t="s">
        <v>54</v>
      </c>
      <c r="I104" s="203">
        <v>0</v>
      </c>
      <c r="J104" s="199">
        <f t="shared" si="6"/>
        <v>8062</v>
      </c>
      <c r="K104" s="660" t="s">
        <v>47</v>
      </c>
      <c r="L104" s="661"/>
      <c r="M104" s="662"/>
      <c r="N104" s="659"/>
      <c r="O104" s="29"/>
    </row>
    <row r="105" spans="1:15" ht="13.5" customHeight="1" hidden="1">
      <c r="A105" s="666">
        <f>A103</f>
        <v>50</v>
      </c>
      <c r="B105" s="668">
        <f>B103</f>
        <v>2</v>
      </c>
      <c r="C105" s="668">
        <f>C103+1</f>
        <v>64</v>
      </c>
      <c r="D105" s="94"/>
      <c r="E105" s="674"/>
      <c r="F105" s="675"/>
      <c r="G105" s="190" t="s">
        <v>55</v>
      </c>
      <c r="H105" s="39" t="s">
        <v>56</v>
      </c>
      <c r="I105" s="200">
        <v>0</v>
      </c>
      <c r="J105" s="193">
        <f t="shared" si="6"/>
        <v>8034</v>
      </c>
      <c r="K105" s="656" t="s">
        <v>40</v>
      </c>
      <c r="L105" s="657"/>
      <c r="M105" s="658"/>
      <c r="N105" s="659">
        <f>I105*I106</f>
        <v>0</v>
      </c>
      <c r="O105" s="29"/>
    </row>
    <row r="106" spans="1:15" ht="13.5" customHeight="1" hidden="1">
      <c r="A106" s="667"/>
      <c r="B106" s="669"/>
      <c r="C106" s="669"/>
      <c r="D106" s="86"/>
      <c r="E106" s="676"/>
      <c r="F106" s="677"/>
      <c r="G106" s="197" t="s">
        <v>45</v>
      </c>
      <c r="H106" s="113" t="s">
        <v>57</v>
      </c>
      <c r="I106" s="203">
        <v>0</v>
      </c>
      <c r="J106" s="199">
        <f t="shared" si="6"/>
        <v>8063</v>
      </c>
      <c r="K106" s="660" t="s">
        <v>47</v>
      </c>
      <c r="L106" s="661"/>
      <c r="M106" s="662"/>
      <c r="N106" s="659"/>
      <c r="O106" s="29"/>
    </row>
    <row r="107" spans="1:15" ht="13.5" customHeight="1" hidden="1">
      <c r="A107" s="666">
        <f>A105</f>
        <v>50</v>
      </c>
      <c r="B107" s="668">
        <f>B105</f>
        <v>2</v>
      </c>
      <c r="C107" s="668">
        <f>C105+1</f>
        <v>65</v>
      </c>
      <c r="D107" s="94"/>
      <c r="E107" s="674"/>
      <c r="F107" s="675"/>
      <c r="G107" s="190" t="s">
        <v>55</v>
      </c>
      <c r="H107" s="39" t="s">
        <v>56</v>
      </c>
      <c r="I107" s="200">
        <v>0</v>
      </c>
      <c r="J107" s="193">
        <f t="shared" si="6"/>
        <v>8035</v>
      </c>
      <c r="K107" s="656" t="s">
        <v>40</v>
      </c>
      <c r="L107" s="657"/>
      <c r="M107" s="658"/>
      <c r="N107" s="659">
        <f>I107*I108</f>
        <v>0</v>
      </c>
      <c r="O107" s="29"/>
    </row>
    <row r="108" spans="1:15" ht="13.5" customHeight="1" hidden="1">
      <c r="A108" s="667"/>
      <c r="B108" s="669"/>
      <c r="C108" s="669"/>
      <c r="D108" s="86"/>
      <c r="E108" s="676"/>
      <c r="F108" s="677"/>
      <c r="G108" s="197" t="s">
        <v>45</v>
      </c>
      <c r="H108" s="113" t="s">
        <v>57</v>
      </c>
      <c r="I108" s="203">
        <v>0</v>
      </c>
      <c r="J108" s="199">
        <f t="shared" si="6"/>
        <v>8064</v>
      </c>
      <c r="K108" s="660" t="s">
        <v>47</v>
      </c>
      <c r="L108" s="661"/>
      <c r="M108" s="662"/>
      <c r="N108" s="659"/>
      <c r="O108" s="29"/>
    </row>
    <row r="109" spans="1:15" ht="13.5" customHeight="1" hidden="1">
      <c r="A109" s="666">
        <f>A107</f>
        <v>50</v>
      </c>
      <c r="B109" s="668">
        <f>B107</f>
        <v>2</v>
      </c>
      <c r="C109" s="668">
        <f>C107+1</f>
        <v>66</v>
      </c>
      <c r="D109" s="62"/>
      <c r="E109" s="674"/>
      <c r="F109" s="675"/>
      <c r="G109" s="190" t="s">
        <v>55</v>
      </c>
      <c r="H109" s="39" t="s">
        <v>56</v>
      </c>
      <c r="I109" s="200">
        <v>0</v>
      </c>
      <c r="J109" s="193">
        <f t="shared" si="6"/>
        <v>8036</v>
      </c>
      <c r="K109" s="656" t="s">
        <v>40</v>
      </c>
      <c r="L109" s="657"/>
      <c r="M109" s="658"/>
      <c r="N109" s="659">
        <f>I109*I110</f>
        <v>0</v>
      </c>
      <c r="O109" s="29"/>
    </row>
    <row r="110" spans="1:15" ht="13.5" customHeight="1" hidden="1">
      <c r="A110" s="667"/>
      <c r="B110" s="669"/>
      <c r="C110" s="669"/>
      <c r="D110" s="86"/>
      <c r="E110" s="676"/>
      <c r="F110" s="677"/>
      <c r="G110" s="197" t="s">
        <v>45</v>
      </c>
      <c r="H110" s="113" t="s">
        <v>57</v>
      </c>
      <c r="I110" s="203">
        <v>0</v>
      </c>
      <c r="J110" s="199">
        <f t="shared" si="6"/>
        <v>8065</v>
      </c>
      <c r="K110" s="660" t="s">
        <v>47</v>
      </c>
      <c r="L110" s="661"/>
      <c r="M110" s="662"/>
      <c r="N110" s="659"/>
      <c r="O110" s="29"/>
    </row>
    <row r="111" spans="1:15" ht="13.5" customHeight="1" hidden="1">
      <c r="A111" s="666">
        <f>A109</f>
        <v>50</v>
      </c>
      <c r="B111" s="668">
        <f>B109</f>
        <v>2</v>
      </c>
      <c r="C111" s="668">
        <f>C109+1</f>
        <v>67</v>
      </c>
      <c r="D111" s="62"/>
      <c r="E111" s="674"/>
      <c r="F111" s="675"/>
      <c r="G111" s="190" t="s">
        <v>58</v>
      </c>
      <c r="H111" s="33" t="s">
        <v>59</v>
      </c>
      <c r="I111" s="200">
        <v>0</v>
      </c>
      <c r="J111" s="193">
        <f t="shared" si="6"/>
        <v>8037</v>
      </c>
      <c r="K111" s="656" t="s">
        <v>40</v>
      </c>
      <c r="L111" s="657"/>
      <c r="M111" s="658"/>
      <c r="N111" s="659">
        <f>I111*I112</f>
        <v>0</v>
      </c>
      <c r="O111" s="29"/>
    </row>
    <row r="112" spans="1:15" ht="13.5" customHeight="1" hidden="1">
      <c r="A112" s="667"/>
      <c r="B112" s="669"/>
      <c r="C112" s="669"/>
      <c r="D112" s="86"/>
      <c r="E112" s="676"/>
      <c r="F112" s="677"/>
      <c r="G112" s="197" t="s">
        <v>45</v>
      </c>
      <c r="H112" s="205" t="s">
        <v>60</v>
      </c>
      <c r="I112" s="203">
        <v>0</v>
      </c>
      <c r="J112" s="199">
        <f t="shared" si="6"/>
        <v>8066</v>
      </c>
      <c r="K112" s="660" t="s">
        <v>47</v>
      </c>
      <c r="L112" s="661"/>
      <c r="M112" s="662"/>
      <c r="N112" s="659"/>
      <c r="O112" s="29"/>
    </row>
    <row r="113" spans="1:15" ht="13.5" customHeight="1" hidden="1">
      <c r="A113" s="693">
        <f>A111</f>
        <v>50</v>
      </c>
      <c r="B113" s="694">
        <f>B111</f>
        <v>2</v>
      </c>
      <c r="C113" s="694">
        <f>C111+1</f>
        <v>68</v>
      </c>
      <c r="D113" s="94"/>
      <c r="E113" s="670"/>
      <c r="F113" s="671"/>
      <c r="G113" s="207" t="s">
        <v>58</v>
      </c>
      <c r="H113" s="33" t="s">
        <v>59</v>
      </c>
      <c r="I113" s="208">
        <v>0</v>
      </c>
      <c r="J113" s="209">
        <f t="shared" si="6"/>
        <v>8038</v>
      </c>
      <c r="K113" s="690" t="s">
        <v>40</v>
      </c>
      <c r="L113" s="691"/>
      <c r="M113" s="692"/>
      <c r="N113" s="659">
        <f>I113*I114</f>
        <v>0</v>
      </c>
      <c r="O113" s="29"/>
    </row>
    <row r="114" spans="1:15" ht="13.5" customHeight="1" hidden="1">
      <c r="A114" s="667"/>
      <c r="B114" s="669"/>
      <c r="C114" s="669"/>
      <c r="D114" s="86"/>
      <c r="E114" s="672"/>
      <c r="F114" s="673"/>
      <c r="G114" s="197" t="s">
        <v>45</v>
      </c>
      <c r="H114" s="205" t="s">
        <v>60</v>
      </c>
      <c r="I114" s="203">
        <v>0</v>
      </c>
      <c r="J114" s="199">
        <f t="shared" si="6"/>
        <v>8067</v>
      </c>
      <c r="K114" s="660" t="s">
        <v>47</v>
      </c>
      <c r="L114" s="661"/>
      <c r="M114" s="662"/>
      <c r="N114" s="659"/>
      <c r="O114" s="29"/>
    </row>
    <row r="115" spans="1:15" ht="13.5" customHeight="1" hidden="1">
      <c r="A115" s="666">
        <f>A113</f>
        <v>50</v>
      </c>
      <c r="B115" s="668">
        <f>B113</f>
        <v>2</v>
      </c>
      <c r="C115" s="668">
        <f>C113+1</f>
        <v>69</v>
      </c>
      <c r="D115" s="62"/>
      <c r="E115" s="670"/>
      <c r="F115" s="671"/>
      <c r="G115" s="190" t="s">
        <v>52</v>
      </c>
      <c r="H115" s="191" t="s">
        <v>53</v>
      </c>
      <c r="I115" s="200">
        <v>0</v>
      </c>
      <c r="J115" s="193">
        <f t="shared" si="6"/>
        <v>8039</v>
      </c>
      <c r="K115" s="656" t="s">
        <v>40</v>
      </c>
      <c r="L115" s="657"/>
      <c r="M115" s="658"/>
      <c r="N115" s="659">
        <f>I115*I116</f>
        <v>0</v>
      </c>
      <c r="O115" s="29"/>
    </row>
    <row r="116" spans="1:15" ht="13.5" customHeight="1" hidden="1">
      <c r="A116" s="667"/>
      <c r="B116" s="669"/>
      <c r="C116" s="669"/>
      <c r="D116" s="86"/>
      <c r="E116" s="672"/>
      <c r="F116" s="673"/>
      <c r="G116" s="197" t="s">
        <v>45</v>
      </c>
      <c r="H116" s="113" t="s">
        <v>54</v>
      </c>
      <c r="I116" s="203">
        <v>0</v>
      </c>
      <c r="J116" s="199">
        <f t="shared" si="6"/>
        <v>8068</v>
      </c>
      <c r="K116" s="660" t="s">
        <v>47</v>
      </c>
      <c r="L116" s="661"/>
      <c r="M116" s="662"/>
      <c r="N116" s="659"/>
      <c r="O116" s="29"/>
    </row>
    <row r="117" spans="1:15" ht="13.5" customHeight="1" hidden="1">
      <c r="A117" s="666">
        <f>A115</f>
        <v>50</v>
      </c>
      <c r="B117" s="668">
        <f>B115</f>
        <v>2</v>
      </c>
      <c r="C117" s="668">
        <f>C115+1</f>
        <v>70</v>
      </c>
      <c r="D117" s="62"/>
      <c r="E117" s="670"/>
      <c r="F117" s="671"/>
      <c r="G117" s="190" t="s">
        <v>52</v>
      </c>
      <c r="H117" s="191" t="s">
        <v>53</v>
      </c>
      <c r="I117" s="200">
        <v>0</v>
      </c>
      <c r="J117" s="193">
        <f t="shared" si="6"/>
        <v>8040</v>
      </c>
      <c r="K117" s="656" t="s">
        <v>40</v>
      </c>
      <c r="L117" s="657"/>
      <c r="M117" s="658"/>
      <c r="N117" s="659">
        <f>I117*I118</f>
        <v>0</v>
      </c>
      <c r="O117" s="29"/>
    </row>
    <row r="118" spans="1:15" ht="13.5" customHeight="1" hidden="1">
      <c r="A118" s="667"/>
      <c r="B118" s="669"/>
      <c r="C118" s="669"/>
      <c r="D118" s="86"/>
      <c r="E118" s="672"/>
      <c r="F118" s="673"/>
      <c r="G118" s="197" t="s">
        <v>45</v>
      </c>
      <c r="H118" s="113" t="s">
        <v>54</v>
      </c>
      <c r="I118" s="203">
        <v>0</v>
      </c>
      <c r="J118" s="199">
        <f t="shared" si="6"/>
        <v>8069</v>
      </c>
      <c r="K118" s="660" t="s">
        <v>47</v>
      </c>
      <c r="L118" s="661"/>
      <c r="M118" s="662"/>
      <c r="N118" s="659"/>
      <c r="O118" s="29"/>
    </row>
    <row r="119" spans="1:15" ht="13.5" customHeight="1" hidden="1">
      <c r="A119" s="666">
        <f>A117</f>
        <v>50</v>
      </c>
      <c r="B119" s="668">
        <f>B117</f>
        <v>2</v>
      </c>
      <c r="C119" s="668">
        <f>C117+1</f>
        <v>71</v>
      </c>
      <c r="D119" s="62"/>
      <c r="E119" s="670"/>
      <c r="F119" s="671"/>
      <c r="G119" s="190" t="s">
        <v>52</v>
      </c>
      <c r="H119" s="191" t="s">
        <v>53</v>
      </c>
      <c r="I119" s="200">
        <v>0</v>
      </c>
      <c r="J119" s="193">
        <f t="shared" si="6"/>
        <v>8041</v>
      </c>
      <c r="K119" s="656" t="s">
        <v>40</v>
      </c>
      <c r="L119" s="657"/>
      <c r="M119" s="658"/>
      <c r="N119" s="659">
        <f>I119*I120</f>
        <v>0</v>
      </c>
      <c r="O119" s="29"/>
    </row>
    <row r="120" spans="1:15" ht="13.5" customHeight="1" hidden="1">
      <c r="A120" s="667"/>
      <c r="B120" s="669"/>
      <c r="C120" s="669"/>
      <c r="D120" s="86"/>
      <c r="E120" s="672"/>
      <c r="F120" s="673"/>
      <c r="G120" s="197" t="s">
        <v>45</v>
      </c>
      <c r="H120" s="113" t="s">
        <v>54</v>
      </c>
      <c r="I120" s="203">
        <v>0</v>
      </c>
      <c r="J120" s="199">
        <f t="shared" si="6"/>
        <v>8070</v>
      </c>
      <c r="K120" s="660" t="s">
        <v>47</v>
      </c>
      <c r="L120" s="661"/>
      <c r="M120" s="662"/>
      <c r="N120" s="659"/>
      <c r="O120" s="29"/>
    </row>
    <row r="121" spans="1:15" ht="13.5" customHeight="1" hidden="1">
      <c r="A121" s="666">
        <f>A119</f>
        <v>50</v>
      </c>
      <c r="B121" s="668">
        <f>B119</f>
        <v>2</v>
      </c>
      <c r="C121" s="668">
        <f>C119+1</f>
        <v>72</v>
      </c>
      <c r="D121" s="62"/>
      <c r="E121" s="670"/>
      <c r="F121" s="671"/>
      <c r="G121" s="190" t="s">
        <v>52</v>
      </c>
      <c r="H121" s="191" t="s">
        <v>53</v>
      </c>
      <c r="I121" s="200">
        <v>0</v>
      </c>
      <c r="J121" s="193">
        <f t="shared" si="6"/>
        <v>8042</v>
      </c>
      <c r="K121" s="656" t="s">
        <v>40</v>
      </c>
      <c r="L121" s="657"/>
      <c r="M121" s="658"/>
      <c r="N121" s="659">
        <f>I121*I122</f>
        <v>0</v>
      </c>
      <c r="O121" s="29"/>
    </row>
    <row r="122" spans="1:15" ht="13.5" customHeight="1" hidden="1">
      <c r="A122" s="667"/>
      <c r="B122" s="669"/>
      <c r="C122" s="669"/>
      <c r="D122" s="86"/>
      <c r="E122" s="672"/>
      <c r="F122" s="673"/>
      <c r="G122" s="197" t="s">
        <v>45</v>
      </c>
      <c r="H122" s="113" t="s">
        <v>54</v>
      </c>
      <c r="I122" s="203">
        <v>0</v>
      </c>
      <c r="J122" s="199">
        <f t="shared" si="6"/>
        <v>8071</v>
      </c>
      <c r="K122" s="660" t="s">
        <v>47</v>
      </c>
      <c r="L122" s="661"/>
      <c r="M122" s="662"/>
      <c r="N122" s="659"/>
      <c r="O122" s="29"/>
    </row>
    <row r="123" spans="1:15" ht="13.5" customHeight="1" hidden="1">
      <c r="A123" s="666">
        <f>A121</f>
        <v>50</v>
      </c>
      <c r="B123" s="668">
        <f>B121</f>
        <v>2</v>
      </c>
      <c r="C123" s="668">
        <f>C121+1</f>
        <v>73</v>
      </c>
      <c r="D123" s="62"/>
      <c r="E123" s="670"/>
      <c r="F123" s="671"/>
      <c r="G123" s="190" t="s">
        <v>52</v>
      </c>
      <c r="H123" s="191" t="s">
        <v>53</v>
      </c>
      <c r="I123" s="200">
        <v>0</v>
      </c>
      <c r="J123" s="193">
        <f t="shared" si="6"/>
        <v>8043</v>
      </c>
      <c r="K123" s="656" t="s">
        <v>40</v>
      </c>
      <c r="L123" s="657"/>
      <c r="M123" s="658"/>
      <c r="N123" s="659">
        <f>I123*I124</f>
        <v>0</v>
      </c>
      <c r="O123" s="29"/>
    </row>
    <row r="124" spans="1:15" ht="13.5" customHeight="1" hidden="1">
      <c r="A124" s="667"/>
      <c r="B124" s="669"/>
      <c r="C124" s="669"/>
      <c r="D124" s="86"/>
      <c r="E124" s="672"/>
      <c r="F124" s="673"/>
      <c r="G124" s="197" t="s">
        <v>45</v>
      </c>
      <c r="H124" s="113" t="s">
        <v>54</v>
      </c>
      <c r="I124" s="203">
        <v>0</v>
      </c>
      <c r="J124" s="199">
        <f t="shared" si="6"/>
        <v>8072</v>
      </c>
      <c r="K124" s="660" t="s">
        <v>47</v>
      </c>
      <c r="L124" s="661"/>
      <c r="M124" s="662"/>
      <c r="N124" s="659"/>
      <c r="O124" s="29"/>
    </row>
    <row r="125" spans="1:15" ht="13.5" customHeight="1" hidden="1">
      <c r="A125" s="666">
        <f>A123</f>
        <v>50</v>
      </c>
      <c r="B125" s="668">
        <f>B123</f>
        <v>2</v>
      </c>
      <c r="C125" s="668">
        <f>C123+1</f>
        <v>74</v>
      </c>
      <c r="D125" s="62"/>
      <c r="E125" s="670"/>
      <c r="F125" s="671"/>
      <c r="G125" s="190" t="s">
        <v>52</v>
      </c>
      <c r="H125" s="191" t="s">
        <v>53</v>
      </c>
      <c r="I125" s="200">
        <v>0</v>
      </c>
      <c r="J125" s="193">
        <f t="shared" si="6"/>
        <v>8044</v>
      </c>
      <c r="K125" s="656" t="s">
        <v>40</v>
      </c>
      <c r="L125" s="657"/>
      <c r="M125" s="658"/>
      <c r="N125" s="659">
        <f>I125*I126</f>
        <v>0</v>
      </c>
      <c r="O125" s="29"/>
    </row>
    <row r="126" spans="1:15" ht="13.5" customHeight="1" hidden="1">
      <c r="A126" s="667"/>
      <c r="B126" s="669"/>
      <c r="C126" s="669"/>
      <c r="D126" s="86"/>
      <c r="E126" s="672"/>
      <c r="F126" s="673"/>
      <c r="G126" s="197" t="s">
        <v>45</v>
      </c>
      <c r="H126" s="113" t="s">
        <v>54</v>
      </c>
      <c r="I126" s="203">
        <v>0</v>
      </c>
      <c r="J126" s="199">
        <f t="shared" si="6"/>
        <v>8073</v>
      </c>
      <c r="K126" s="660" t="s">
        <v>47</v>
      </c>
      <c r="L126" s="661"/>
      <c r="M126" s="662"/>
      <c r="N126" s="659"/>
      <c r="O126" s="29"/>
    </row>
    <row r="127" spans="1:15" ht="13.5" customHeight="1" hidden="1">
      <c r="A127" s="666">
        <f>A125</f>
        <v>50</v>
      </c>
      <c r="B127" s="668">
        <f>B125</f>
        <v>2</v>
      </c>
      <c r="C127" s="668">
        <f>C125+1</f>
        <v>75</v>
      </c>
      <c r="D127" s="62"/>
      <c r="E127" s="684"/>
      <c r="F127" s="685"/>
      <c r="G127" s="213"/>
      <c r="H127" s="107"/>
      <c r="I127" s="200"/>
      <c r="J127" s="193">
        <f t="shared" si="6"/>
        <v>8045</v>
      </c>
      <c r="K127" s="656"/>
      <c r="L127" s="657"/>
      <c r="M127" s="658"/>
      <c r="N127" s="659">
        <f>I127*I128</f>
        <v>0</v>
      </c>
      <c r="O127" s="29"/>
    </row>
    <row r="128" spans="1:15" ht="13.5" customHeight="1" hidden="1">
      <c r="A128" s="667"/>
      <c r="B128" s="669"/>
      <c r="C128" s="669"/>
      <c r="D128" s="86"/>
      <c r="E128" s="686"/>
      <c r="F128" s="687"/>
      <c r="G128" s="214"/>
      <c r="H128" s="90"/>
      <c r="I128" s="203"/>
      <c r="J128" s="199">
        <f t="shared" si="6"/>
        <v>8074</v>
      </c>
      <c r="K128" s="660"/>
      <c r="L128" s="661"/>
      <c r="M128" s="662"/>
      <c r="N128" s="659"/>
      <c r="O128" s="29"/>
    </row>
    <row r="129" spans="1:15" ht="13.5" customHeight="1" hidden="1">
      <c r="A129" s="666">
        <f>A127</f>
        <v>50</v>
      </c>
      <c r="B129" s="668">
        <f>B127</f>
        <v>2</v>
      </c>
      <c r="C129" s="668">
        <f>C127+1</f>
        <v>76</v>
      </c>
      <c r="D129" s="62"/>
      <c r="E129" s="684"/>
      <c r="F129" s="685"/>
      <c r="G129" s="213"/>
      <c r="H129" s="215"/>
      <c r="I129" s="200"/>
      <c r="J129" s="193">
        <f t="shared" si="6"/>
        <v>8046</v>
      </c>
      <c r="K129" s="656"/>
      <c r="L129" s="657"/>
      <c r="M129" s="658"/>
      <c r="N129" s="659">
        <f>I129*I130</f>
        <v>0</v>
      </c>
      <c r="O129" s="29"/>
    </row>
    <row r="130" spans="1:15" ht="13.5" customHeight="1" hidden="1">
      <c r="A130" s="667"/>
      <c r="B130" s="669"/>
      <c r="C130" s="669"/>
      <c r="D130" s="86"/>
      <c r="E130" s="686"/>
      <c r="F130" s="687"/>
      <c r="G130" s="214"/>
      <c r="H130" s="216"/>
      <c r="I130" s="203"/>
      <c r="J130" s="199">
        <f t="shared" si="6"/>
        <v>8075</v>
      </c>
      <c r="K130" s="660"/>
      <c r="L130" s="661"/>
      <c r="M130" s="662"/>
      <c r="N130" s="659"/>
      <c r="O130" s="29"/>
    </row>
    <row r="131" spans="1:15" ht="13.5" customHeight="1" hidden="1">
      <c r="A131" s="666">
        <f>A129</f>
        <v>50</v>
      </c>
      <c r="B131" s="668">
        <f>B129</f>
        <v>2</v>
      </c>
      <c r="C131" s="668">
        <f>C129+1</f>
        <v>77</v>
      </c>
      <c r="D131" s="62"/>
      <c r="E131" s="684"/>
      <c r="F131" s="685"/>
      <c r="G131" s="213"/>
      <c r="H131" s="215"/>
      <c r="I131" s="200"/>
      <c r="J131" s="193">
        <f t="shared" si="6"/>
        <v>8047</v>
      </c>
      <c r="K131" s="656"/>
      <c r="L131" s="657"/>
      <c r="M131" s="658"/>
      <c r="N131" s="659">
        <f>I131*I132</f>
        <v>0</v>
      </c>
      <c r="O131" s="29"/>
    </row>
    <row r="132" spans="1:15" ht="13.5" customHeight="1" hidden="1">
      <c r="A132" s="667"/>
      <c r="B132" s="669"/>
      <c r="C132" s="669"/>
      <c r="D132" s="86"/>
      <c r="E132" s="686"/>
      <c r="F132" s="687"/>
      <c r="G132" s="214"/>
      <c r="H132" s="216"/>
      <c r="I132" s="203"/>
      <c r="J132" s="199">
        <f t="shared" si="6"/>
        <v>8076</v>
      </c>
      <c r="K132" s="660"/>
      <c r="L132" s="661"/>
      <c r="M132" s="662"/>
      <c r="N132" s="659"/>
      <c r="O132" s="29"/>
    </row>
    <row r="133" spans="1:15" ht="13.5" customHeight="1" hidden="1">
      <c r="A133" s="666">
        <f>A131</f>
        <v>50</v>
      </c>
      <c r="B133" s="668">
        <f>B131</f>
        <v>2</v>
      </c>
      <c r="C133" s="668">
        <f>C131+1</f>
        <v>78</v>
      </c>
      <c r="D133" s="62"/>
      <c r="E133" s="684"/>
      <c r="F133" s="685"/>
      <c r="G133" s="213"/>
      <c r="H133" s="217"/>
      <c r="I133" s="218"/>
      <c r="J133" s="193">
        <f t="shared" si="6"/>
        <v>8048</v>
      </c>
      <c r="K133" s="656"/>
      <c r="L133" s="657"/>
      <c r="M133" s="658"/>
      <c r="N133" s="659">
        <f>I133*I134</f>
        <v>0</v>
      </c>
      <c r="O133" s="29"/>
    </row>
    <row r="134" spans="1:15" ht="13.5" customHeight="1" hidden="1">
      <c r="A134" s="667"/>
      <c r="B134" s="669"/>
      <c r="C134" s="669"/>
      <c r="D134" s="86"/>
      <c r="E134" s="686"/>
      <c r="F134" s="687"/>
      <c r="G134" s="214"/>
      <c r="H134" s="90"/>
      <c r="I134" s="203"/>
      <c r="J134" s="199">
        <f t="shared" si="6"/>
        <v>8077</v>
      </c>
      <c r="K134" s="660"/>
      <c r="L134" s="661"/>
      <c r="M134" s="662"/>
      <c r="N134" s="659"/>
      <c r="O134" s="29"/>
    </row>
    <row r="135" spans="1:15" ht="13.5" customHeight="1" hidden="1">
      <c r="A135" s="666">
        <f>A133</f>
        <v>50</v>
      </c>
      <c r="B135" s="668">
        <f>B133</f>
        <v>2</v>
      </c>
      <c r="C135" s="668">
        <f>C133+1</f>
        <v>79</v>
      </c>
      <c r="D135" s="62"/>
      <c r="E135" s="684"/>
      <c r="F135" s="685"/>
      <c r="G135" s="213"/>
      <c r="H135" s="217"/>
      <c r="I135" s="200"/>
      <c r="J135" s="193">
        <f t="shared" si="6"/>
        <v>8049</v>
      </c>
      <c r="K135" s="656"/>
      <c r="L135" s="657"/>
      <c r="M135" s="658"/>
      <c r="N135" s="688">
        <f>I135*I136</f>
        <v>0</v>
      </c>
      <c r="O135" s="29"/>
    </row>
    <row r="136" spans="1:15" ht="13.5" customHeight="1" hidden="1">
      <c r="A136" s="667"/>
      <c r="B136" s="669"/>
      <c r="C136" s="669"/>
      <c r="D136" s="86"/>
      <c r="E136" s="686"/>
      <c r="F136" s="687"/>
      <c r="G136" s="214"/>
      <c r="H136" s="90"/>
      <c r="I136" s="203"/>
      <c r="J136" s="199">
        <f t="shared" si="6"/>
        <v>8078</v>
      </c>
      <c r="K136" s="660"/>
      <c r="L136" s="661"/>
      <c r="M136" s="662"/>
      <c r="N136" s="689"/>
      <c r="O136" s="29"/>
    </row>
    <row r="137" spans="1:15" ht="13.5" customHeight="1" hidden="1">
      <c r="A137" s="666">
        <f>A135</f>
        <v>50</v>
      </c>
      <c r="B137" s="668">
        <f>B135</f>
        <v>2</v>
      </c>
      <c r="C137" s="668">
        <f>C135+1</f>
        <v>80</v>
      </c>
      <c r="D137" s="62"/>
      <c r="E137" s="670"/>
      <c r="F137" s="671"/>
      <c r="G137" s="213"/>
      <c r="H137" s="191"/>
      <c r="I137" s="200"/>
      <c r="J137" s="193">
        <f t="shared" si="6"/>
        <v>8050</v>
      </c>
      <c r="K137" s="678"/>
      <c r="L137" s="679"/>
      <c r="M137" s="680"/>
      <c r="N137" s="659">
        <f>I137*I138</f>
        <v>0</v>
      </c>
      <c r="O137" s="29"/>
    </row>
    <row r="138" spans="1:15" ht="13.5" customHeight="1" hidden="1">
      <c r="A138" s="667"/>
      <c r="B138" s="669"/>
      <c r="C138" s="669"/>
      <c r="D138" s="86"/>
      <c r="E138" s="672"/>
      <c r="F138" s="673"/>
      <c r="G138" s="214"/>
      <c r="H138" s="113"/>
      <c r="I138" s="203"/>
      <c r="J138" s="199">
        <f t="shared" si="6"/>
        <v>8079</v>
      </c>
      <c r="K138" s="681"/>
      <c r="L138" s="682"/>
      <c r="M138" s="683"/>
      <c r="N138" s="659"/>
      <c r="O138" s="29"/>
    </row>
    <row r="139" spans="1:15" ht="13.5" customHeight="1" hidden="1">
      <c r="A139" s="666">
        <f>A137</f>
        <v>50</v>
      </c>
      <c r="B139" s="668">
        <f>B137</f>
        <v>2</v>
      </c>
      <c r="C139" s="668">
        <f>C137+1</f>
        <v>81</v>
      </c>
      <c r="D139" s="94"/>
      <c r="E139" s="670"/>
      <c r="F139" s="671"/>
      <c r="G139" s="213"/>
      <c r="H139" s="191"/>
      <c r="I139" s="200"/>
      <c r="J139" s="193">
        <f t="shared" si="6"/>
        <v>8051</v>
      </c>
      <c r="K139" s="656"/>
      <c r="L139" s="657"/>
      <c r="M139" s="658"/>
      <c r="N139" s="659">
        <f>I139*I140</f>
        <v>0</v>
      </c>
      <c r="O139" s="29"/>
    </row>
    <row r="140" spans="1:15" ht="13.5" customHeight="1" hidden="1">
      <c r="A140" s="667"/>
      <c r="B140" s="669"/>
      <c r="C140" s="669"/>
      <c r="D140" s="86"/>
      <c r="E140" s="672"/>
      <c r="F140" s="673"/>
      <c r="G140" s="214"/>
      <c r="H140" s="113"/>
      <c r="I140" s="203"/>
      <c r="J140" s="199">
        <f t="shared" si="6"/>
        <v>8080</v>
      </c>
      <c r="K140" s="660"/>
      <c r="L140" s="661"/>
      <c r="M140" s="662"/>
      <c r="N140" s="659"/>
      <c r="O140" s="29"/>
    </row>
    <row r="141" spans="1:15" ht="13.5" customHeight="1" hidden="1">
      <c r="A141" s="666">
        <f>A139</f>
        <v>50</v>
      </c>
      <c r="B141" s="668">
        <f>B139</f>
        <v>2</v>
      </c>
      <c r="C141" s="668">
        <f>C139+1</f>
        <v>82</v>
      </c>
      <c r="D141" s="94"/>
      <c r="E141" s="674"/>
      <c r="F141" s="675"/>
      <c r="G141" s="213"/>
      <c r="H141" s="204"/>
      <c r="I141" s="200"/>
      <c r="J141" s="193">
        <v>8029</v>
      </c>
      <c r="K141" s="656"/>
      <c r="L141" s="657"/>
      <c r="M141" s="658"/>
      <c r="N141" s="659">
        <f>I141*I142</f>
        <v>0</v>
      </c>
      <c r="O141" s="29"/>
    </row>
    <row r="142" spans="1:15" ht="13.5" customHeight="1" hidden="1">
      <c r="A142" s="667"/>
      <c r="B142" s="669"/>
      <c r="C142" s="669"/>
      <c r="D142" s="86"/>
      <c r="E142" s="676"/>
      <c r="F142" s="677"/>
      <c r="G142" s="214"/>
      <c r="H142" s="205"/>
      <c r="I142" s="203"/>
      <c r="J142" s="199">
        <v>8059</v>
      </c>
      <c r="K142" s="660"/>
      <c r="L142" s="661"/>
      <c r="M142" s="662"/>
      <c r="N142" s="659"/>
      <c r="O142" s="29"/>
    </row>
    <row r="143" spans="1:15" ht="13.5" customHeight="1" hidden="1">
      <c r="A143" s="666">
        <f>A141</f>
        <v>50</v>
      </c>
      <c r="B143" s="668">
        <f>B141</f>
        <v>2</v>
      </c>
      <c r="C143" s="668">
        <f>C141+1</f>
        <v>83</v>
      </c>
      <c r="D143" s="94"/>
      <c r="E143" s="71"/>
      <c r="F143" s="41"/>
      <c r="G143" s="213"/>
      <c r="H143" s="204"/>
      <c r="I143" s="200"/>
      <c r="J143" s="193">
        <f t="shared" si="6"/>
        <v>8030</v>
      </c>
      <c r="K143" s="656"/>
      <c r="L143" s="657"/>
      <c r="M143" s="658"/>
      <c r="N143" s="659">
        <f>I143*I144</f>
        <v>0</v>
      </c>
      <c r="O143" s="29"/>
    </row>
    <row r="144" spans="1:15" ht="13.5" customHeight="1" hidden="1">
      <c r="A144" s="667"/>
      <c r="B144" s="669"/>
      <c r="C144" s="669"/>
      <c r="D144" s="86"/>
      <c r="E144" s="42"/>
      <c r="F144" s="194"/>
      <c r="G144" s="214"/>
      <c r="H144" s="205"/>
      <c r="I144" s="203"/>
      <c r="J144" s="199">
        <f t="shared" si="6"/>
        <v>8060</v>
      </c>
      <c r="K144" s="660"/>
      <c r="L144" s="661"/>
      <c r="M144" s="662"/>
      <c r="N144" s="659"/>
      <c r="O144" s="29"/>
    </row>
    <row r="145" spans="1:15" ht="13.5" customHeight="1" hidden="1">
      <c r="A145" s="666">
        <f>A143</f>
        <v>50</v>
      </c>
      <c r="B145" s="668">
        <f>B143</f>
        <v>2</v>
      </c>
      <c r="C145" s="668">
        <f>C143+1</f>
        <v>84</v>
      </c>
      <c r="D145" s="94"/>
      <c r="E145" s="71"/>
      <c r="F145" s="41"/>
      <c r="G145" s="213"/>
      <c r="H145" s="204"/>
      <c r="I145" s="200"/>
      <c r="J145" s="193">
        <f t="shared" si="6"/>
        <v>8031</v>
      </c>
      <c r="K145" s="656"/>
      <c r="L145" s="657"/>
      <c r="M145" s="658"/>
      <c r="N145" s="659">
        <f>I145*I146</f>
        <v>0</v>
      </c>
      <c r="O145" s="29"/>
    </row>
    <row r="146" spans="1:15" ht="13.5" customHeight="1" hidden="1">
      <c r="A146" s="667"/>
      <c r="B146" s="669"/>
      <c r="C146" s="669"/>
      <c r="D146" s="86"/>
      <c r="E146" s="42"/>
      <c r="F146" s="194"/>
      <c r="G146" s="214"/>
      <c r="H146" s="205"/>
      <c r="I146" s="203"/>
      <c r="J146" s="199">
        <f t="shared" si="6"/>
        <v>8061</v>
      </c>
      <c r="K146" s="660"/>
      <c r="L146" s="661"/>
      <c r="M146" s="662"/>
      <c r="N146" s="659"/>
      <c r="O146" s="29"/>
    </row>
    <row r="147" spans="1:15" ht="13.5" customHeight="1" hidden="1">
      <c r="A147" s="666">
        <f>A145</f>
        <v>50</v>
      </c>
      <c r="B147" s="668">
        <f>B145</f>
        <v>2</v>
      </c>
      <c r="C147" s="668">
        <f>C145+1</f>
        <v>85</v>
      </c>
      <c r="D147" s="94"/>
      <c r="E147" s="71"/>
      <c r="F147" s="41"/>
      <c r="G147" s="213"/>
      <c r="H147" s="204"/>
      <c r="I147" s="200"/>
      <c r="J147" s="193">
        <f aca="true" t="shared" si="7" ref="J147:J154">J145+1</f>
        <v>8032</v>
      </c>
      <c r="K147" s="656"/>
      <c r="L147" s="657"/>
      <c r="M147" s="658"/>
      <c r="N147" s="659">
        <f>I147*I148</f>
        <v>0</v>
      </c>
      <c r="O147" s="29"/>
    </row>
    <row r="148" spans="1:15" ht="13.5" customHeight="1" hidden="1">
      <c r="A148" s="667"/>
      <c r="B148" s="669"/>
      <c r="C148" s="669"/>
      <c r="D148" s="86"/>
      <c r="E148" s="42"/>
      <c r="F148" s="194"/>
      <c r="G148" s="214"/>
      <c r="H148" s="205"/>
      <c r="I148" s="203"/>
      <c r="J148" s="199">
        <f t="shared" si="7"/>
        <v>8062</v>
      </c>
      <c r="K148" s="660"/>
      <c r="L148" s="661"/>
      <c r="M148" s="662"/>
      <c r="N148" s="659"/>
      <c r="O148" s="29"/>
    </row>
    <row r="149" spans="1:15" ht="13.5" customHeight="1" hidden="1">
      <c r="A149" s="666">
        <f>A147</f>
        <v>50</v>
      </c>
      <c r="B149" s="668">
        <f>B147</f>
        <v>2</v>
      </c>
      <c r="C149" s="668">
        <f>C147+1</f>
        <v>86</v>
      </c>
      <c r="D149" s="94"/>
      <c r="E149" s="71"/>
      <c r="F149" s="41"/>
      <c r="G149" s="213"/>
      <c r="H149" s="204"/>
      <c r="I149" s="200"/>
      <c r="J149" s="193">
        <f t="shared" si="7"/>
        <v>8033</v>
      </c>
      <c r="K149" s="656"/>
      <c r="L149" s="657"/>
      <c r="M149" s="658"/>
      <c r="N149" s="659">
        <f>I149*I150</f>
        <v>0</v>
      </c>
      <c r="O149" s="29"/>
    </row>
    <row r="150" spans="1:15" ht="13.5" customHeight="1" hidden="1">
      <c r="A150" s="667"/>
      <c r="B150" s="669"/>
      <c r="C150" s="669"/>
      <c r="D150" s="86"/>
      <c r="E150" s="42"/>
      <c r="F150" s="194"/>
      <c r="G150" s="214"/>
      <c r="H150" s="205"/>
      <c r="I150" s="203"/>
      <c r="J150" s="199">
        <f t="shared" si="7"/>
        <v>8063</v>
      </c>
      <c r="K150" s="660"/>
      <c r="L150" s="661"/>
      <c r="M150" s="662"/>
      <c r="N150" s="659"/>
      <c r="O150" s="29"/>
    </row>
    <row r="151" spans="1:15" ht="13.5" customHeight="1" hidden="1">
      <c r="A151" s="666">
        <f>A149</f>
        <v>50</v>
      </c>
      <c r="B151" s="668">
        <f>B149</f>
        <v>2</v>
      </c>
      <c r="C151" s="668">
        <f>C149+1</f>
        <v>87</v>
      </c>
      <c r="D151" s="94"/>
      <c r="E151" s="71"/>
      <c r="F151" s="41"/>
      <c r="G151" s="213"/>
      <c r="H151" s="204"/>
      <c r="I151" s="200"/>
      <c r="J151" s="193">
        <f t="shared" si="7"/>
        <v>8034</v>
      </c>
      <c r="K151" s="656"/>
      <c r="L151" s="657"/>
      <c r="M151" s="658"/>
      <c r="N151" s="659">
        <f>I151*I152</f>
        <v>0</v>
      </c>
      <c r="O151" s="29"/>
    </row>
    <row r="152" spans="1:15" ht="13.5" customHeight="1" hidden="1">
      <c r="A152" s="667"/>
      <c r="B152" s="669"/>
      <c r="C152" s="669"/>
      <c r="D152" s="86"/>
      <c r="E152" s="42"/>
      <c r="F152" s="194"/>
      <c r="G152" s="214"/>
      <c r="H152" s="205"/>
      <c r="I152" s="203"/>
      <c r="J152" s="199">
        <f t="shared" si="7"/>
        <v>8064</v>
      </c>
      <c r="K152" s="660"/>
      <c r="L152" s="661"/>
      <c r="M152" s="662"/>
      <c r="N152" s="659"/>
      <c r="O152" s="29"/>
    </row>
    <row r="153" spans="1:15" ht="13.5" customHeight="1" hidden="1">
      <c r="A153" s="666">
        <f>A151</f>
        <v>50</v>
      </c>
      <c r="B153" s="668">
        <f>B151</f>
        <v>2</v>
      </c>
      <c r="C153" s="668">
        <f>C151+1</f>
        <v>88</v>
      </c>
      <c r="D153" s="94"/>
      <c r="E153" s="71"/>
      <c r="F153" s="41"/>
      <c r="G153" s="213"/>
      <c r="H153" s="204"/>
      <c r="I153" s="200"/>
      <c r="J153" s="193">
        <f t="shared" si="7"/>
        <v>8035</v>
      </c>
      <c r="K153" s="656"/>
      <c r="L153" s="657"/>
      <c r="M153" s="658"/>
      <c r="N153" s="659">
        <f>I153*I154</f>
        <v>0</v>
      </c>
      <c r="O153" s="29"/>
    </row>
    <row r="154" spans="1:15" ht="13.5" customHeight="1" hidden="1">
      <c r="A154" s="667"/>
      <c r="B154" s="669"/>
      <c r="C154" s="669"/>
      <c r="D154" s="86"/>
      <c r="E154" s="42"/>
      <c r="F154" s="194"/>
      <c r="G154" s="214"/>
      <c r="H154" s="205"/>
      <c r="I154" s="203"/>
      <c r="J154" s="199">
        <f t="shared" si="7"/>
        <v>8065</v>
      </c>
      <c r="K154" s="660"/>
      <c r="L154" s="661"/>
      <c r="M154" s="662"/>
      <c r="N154" s="659"/>
      <c r="O154" s="29"/>
    </row>
    <row r="155" spans="1:15" ht="13.5" customHeight="1" hidden="1">
      <c r="A155" s="219"/>
      <c r="B155" s="220"/>
      <c r="C155" s="220"/>
      <c r="D155" s="221"/>
      <c r="E155" s="222"/>
      <c r="F155" s="206"/>
      <c r="G155" s="223"/>
      <c r="H155" s="36"/>
      <c r="I155" s="224"/>
      <c r="J155" s="225"/>
      <c r="K155" s="226"/>
      <c r="L155" s="227"/>
      <c r="M155" s="228"/>
      <c r="N155" s="201"/>
      <c r="O155" s="29"/>
    </row>
    <row r="156" spans="1:15" ht="13.5" customHeight="1" hidden="1">
      <c r="A156" s="219"/>
      <c r="B156" s="220"/>
      <c r="C156" s="220"/>
      <c r="D156" s="221"/>
      <c r="E156" s="222"/>
      <c r="F156" s="206"/>
      <c r="G156" s="223"/>
      <c r="H156" s="36"/>
      <c r="I156" s="224"/>
      <c r="J156" s="225"/>
      <c r="K156" s="226"/>
      <c r="L156" s="227"/>
      <c r="M156" s="228"/>
      <c r="N156" s="201"/>
      <c r="O156" s="29"/>
    </row>
    <row r="157" spans="1:15" ht="13.5" customHeight="1" hidden="1">
      <c r="A157" s="666">
        <f>A143</f>
        <v>50</v>
      </c>
      <c r="B157" s="668">
        <f>B143</f>
        <v>2</v>
      </c>
      <c r="C157" s="668">
        <f>C143+1</f>
        <v>84</v>
      </c>
      <c r="D157" s="94"/>
      <c r="E157" s="674"/>
      <c r="F157" s="675"/>
      <c r="G157" s="213"/>
      <c r="H157" s="204"/>
      <c r="I157" s="200"/>
      <c r="J157" s="193">
        <f>J143+1</f>
        <v>8031</v>
      </c>
      <c r="K157" s="656"/>
      <c r="L157" s="657"/>
      <c r="M157" s="658"/>
      <c r="N157" s="659">
        <f>I157*I158</f>
        <v>0</v>
      </c>
      <c r="O157" s="29"/>
    </row>
    <row r="158" spans="1:15" ht="13.5" customHeight="1" hidden="1">
      <c r="A158" s="667"/>
      <c r="B158" s="669"/>
      <c r="C158" s="669"/>
      <c r="D158" s="86"/>
      <c r="E158" s="676"/>
      <c r="F158" s="677"/>
      <c r="G158" s="214"/>
      <c r="H158" s="205"/>
      <c r="I158" s="203"/>
      <c r="J158" s="199">
        <f>J144+1</f>
        <v>8061</v>
      </c>
      <c r="K158" s="660"/>
      <c r="L158" s="661"/>
      <c r="M158" s="662"/>
      <c r="N158" s="659"/>
      <c r="O158" s="29"/>
    </row>
    <row r="159" spans="1:15" ht="13.5" customHeight="1" hidden="1">
      <c r="A159" s="666">
        <f>A139</f>
        <v>50</v>
      </c>
      <c r="B159" s="668">
        <f>B139</f>
        <v>2</v>
      </c>
      <c r="C159" s="668">
        <f>C139+1</f>
        <v>82</v>
      </c>
      <c r="D159" s="94"/>
      <c r="E159" s="670"/>
      <c r="F159" s="671"/>
      <c r="G159" s="213"/>
      <c r="H159" s="204"/>
      <c r="I159" s="200"/>
      <c r="J159" s="193">
        <v>8032</v>
      </c>
      <c r="K159" s="656"/>
      <c r="L159" s="657"/>
      <c r="M159" s="658"/>
      <c r="N159" s="659">
        <f>I159*I160</f>
        <v>0</v>
      </c>
      <c r="O159" s="29"/>
    </row>
    <row r="160" spans="1:15" ht="13.5" customHeight="1" hidden="1">
      <c r="A160" s="667"/>
      <c r="B160" s="669"/>
      <c r="C160" s="669"/>
      <c r="D160" s="86"/>
      <c r="E160" s="672"/>
      <c r="F160" s="673"/>
      <c r="G160" s="214"/>
      <c r="H160" s="205"/>
      <c r="I160" s="203"/>
      <c r="J160" s="199">
        <v>8062</v>
      </c>
      <c r="K160" s="660"/>
      <c r="L160" s="661"/>
      <c r="M160" s="662"/>
      <c r="N160" s="659"/>
      <c r="O160" s="29"/>
    </row>
    <row r="161" spans="1:15" ht="6.75" customHeight="1" thickBot="1">
      <c r="A161" s="229"/>
      <c r="B161" s="229"/>
      <c r="C161" s="229"/>
      <c r="D161" s="230"/>
      <c r="E161" s="231"/>
      <c r="F161" s="231"/>
      <c r="G161" s="232"/>
      <c r="H161" s="233"/>
      <c r="I161" s="234"/>
      <c r="J161" s="235"/>
      <c r="K161" s="236"/>
      <c r="L161" s="236"/>
      <c r="M161" s="236"/>
      <c r="N161" s="237"/>
      <c r="O161" s="29"/>
    </row>
    <row r="162" spans="1:15" ht="13.5" customHeight="1" thickTop="1">
      <c r="A162" s="238">
        <f>A159</f>
        <v>50</v>
      </c>
      <c r="B162" s="239">
        <f>B159</f>
        <v>2</v>
      </c>
      <c r="C162" s="239">
        <f>C159+1</f>
        <v>83</v>
      </c>
      <c r="D162" s="62"/>
      <c r="E162" s="240"/>
      <c r="F162" s="241"/>
      <c r="G162" s="242"/>
      <c r="H162" s="243" t="s">
        <v>61</v>
      </c>
      <c r="I162" s="244"/>
      <c r="J162" s="245">
        <v>8063</v>
      </c>
      <c r="K162" s="663"/>
      <c r="L162" s="664"/>
      <c r="M162" s="665"/>
      <c r="N162" s="246">
        <f aca="true" t="shared" si="8" ref="N162:N180">5*I162</f>
        <v>0</v>
      </c>
      <c r="O162" s="29"/>
    </row>
    <row r="163" spans="1:15" ht="13.5" customHeight="1" hidden="1">
      <c r="A163" s="247">
        <f aca="true" t="shared" si="9" ref="A163:B176">A162</f>
        <v>50</v>
      </c>
      <c r="B163" s="248">
        <f t="shared" si="9"/>
        <v>2</v>
      </c>
      <c r="C163" s="248">
        <f aca="true" t="shared" si="10" ref="C163:C180">C162+1</f>
        <v>84</v>
      </c>
      <c r="D163" s="73"/>
      <c r="E163" s="240"/>
      <c r="F163" s="240"/>
      <c r="G163" s="249"/>
      <c r="H163" s="250" t="s">
        <v>61</v>
      </c>
      <c r="I163" s="251"/>
      <c r="J163" s="252">
        <f aca="true" t="shared" si="11" ref="J163:J179">J162+1</f>
        <v>8064</v>
      </c>
      <c r="K163" s="650"/>
      <c r="L163" s="651"/>
      <c r="M163" s="652"/>
      <c r="N163" s="246">
        <f t="shared" si="8"/>
        <v>0</v>
      </c>
      <c r="O163" s="29"/>
    </row>
    <row r="164" spans="1:15" ht="13.5" customHeight="1" hidden="1">
      <c r="A164" s="247">
        <f t="shared" si="9"/>
        <v>50</v>
      </c>
      <c r="B164" s="248">
        <f t="shared" si="9"/>
        <v>2</v>
      </c>
      <c r="C164" s="248">
        <f t="shared" si="10"/>
        <v>85</v>
      </c>
      <c r="D164" s="73"/>
      <c r="E164" s="240"/>
      <c r="F164" s="240"/>
      <c r="G164" s="249"/>
      <c r="H164" s="250" t="s">
        <v>61</v>
      </c>
      <c r="I164" s="251"/>
      <c r="J164" s="253">
        <f t="shared" si="11"/>
        <v>8065</v>
      </c>
      <c r="K164" s="650"/>
      <c r="L164" s="651"/>
      <c r="M164" s="652"/>
      <c r="N164" s="246">
        <f t="shared" si="8"/>
        <v>0</v>
      </c>
      <c r="O164" s="29"/>
    </row>
    <row r="165" spans="1:15" ht="13.5" customHeight="1" hidden="1">
      <c r="A165" s="247">
        <f t="shared" si="9"/>
        <v>50</v>
      </c>
      <c r="B165" s="248">
        <f t="shared" si="9"/>
        <v>2</v>
      </c>
      <c r="C165" s="248">
        <f t="shared" si="10"/>
        <v>86</v>
      </c>
      <c r="D165" s="73"/>
      <c r="E165" s="240"/>
      <c r="F165" s="240"/>
      <c r="G165" s="249"/>
      <c r="H165" s="250" t="s">
        <v>61</v>
      </c>
      <c r="I165" s="251"/>
      <c r="J165" s="253">
        <f t="shared" si="11"/>
        <v>8066</v>
      </c>
      <c r="K165" s="650"/>
      <c r="L165" s="651"/>
      <c r="M165" s="652"/>
      <c r="N165" s="246">
        <f t="shared" si="8"/>
        <v>0</v>
      </c>
      <c r="O165" s="29"/>
    </row>
    <row r="166" spans="1:15" ht="13.5" customHeight="1" hidden="1">
      <c r="A166" s="247">
        <f t="shared" si="9"/>
        <v>50</v>
      </c>
      <c r="B166" s="248">
        <f t="shared" si="9"/>
        <v>2</v>
      </c>
      <c r="C166" s="248">
        <f t="shared" si="10"/>
        <v>87</v>
      </c>
      <c r="D166" s="73"/>
      <c r="E166" s="240"/>
      <c r="F166" s="240"/>
      <c r="G166" s="249"/>
      <c r="H166" s="250" t="s">
        <v>61</v>
      </c>
      <c r="I166" s="251"/>
      <c r="J166" s="253">
        <f t="shared" si="11"/>
        <v>8067</v>
      </c>
      <c r="K166" s="650"/>
      <c r="L166" s="651"/>
      <c r="M166" s="652"/>
      <c r="N166" s="246">
        <f t="shared" si="8"/>
        <v>0</v>
      </c>
      <c r="O166" s="29"/>
    </row>
    <row r="167" spans="1:15" ht="13.5" customHeight="1" hidden="1">
      <c r="A167" s="247">
        <f t="shared" si="9"/>
        <v>50</v>
      </c>
      <c r="B167" s="248">
        <f t="shared" si="9"/>
        <v>2</v>
      </c>
      <c r="C167" s="248">
        <f t="shared" si="10"/>
        <v>88</v>
      </c>
      <c r="D167" s="73"/>
      <c r="E167" s="240"/>
      <c r="F167" s="240"/>
      <c r="G167" s="249"/>
      <c r="H167" s="250" t="s">
        <v>61</v>
      </c>
      <c r="I167" s="251"/>
      <c r="J167" s="253">
        <f t="shared" si="11"/>
        <v>8068</v>
      </c>
      <c r="K167" s="650"/>
      <c r="L167" s="651"/>
      <c r="M167" s="652"/>
      <c r="N167" s="246">
        <f t="shared" si="8"/>
        <v>0</v>
      </c>
      <c r="O167" s="29"/>
    </row>
    <row r="168" spans="1:15" ht="13.5" customHeight="1" hidden="1">
      <c r="A168" s="247">
        <f t="shared" si="9"/>
        <v>50</v>
      </c>
      <c r="B168" s="248">
        <f t="shared" si="9"/>
        <v>2</v>
      </c>
      <c r="C168" s="248">
        <f t="shared" si="10"/>
        <v>89</v>
      </c>
      <c r="D168" s="73"/>
      <c r="E168" s="240"/>
      <c r="F168" s="240"/>
      <c r="G168" s="249"/>
      <c r="H168" s="250" t="s">
        <v>61</v>
      </c>
      <c r="I168" s="251"/>
      <c r="J168" s="253">
        <f t="shared" si="11"/>
        <v>8069</v>
      </c>
      <c r="K168" s="650"/>
      <c r="L168" s="651"/>
      <c r="M168" s="652"/>
      <c r="N168" s="246">
        <f t="shared" si="8"/>
        <v>0</v>
      </c>
      <c r="O168" s="29"/>
    </row>
    <row r="169" spans="1:15" ht="13.5" customHeight="1" hidden="1">
      <c r="A169" s="247">
        <f t="shared" si="9"/>
        <v>50</v>
      </c>
      <c r="B169" s="248">
        <f t="shared" si="9"/>
        <v>2</v>
      </c>
      <c r="C169" s="248">
        <f t="shared" si="10"/>
        <v>90</v>
      </c>
      <c r="D169" s="73"/>
      <c r="E169" s="240"/>
      <c r="F169" s="240"/>
      <c r="G169" s="249"/>
      <c r="H169" s="250" t="s">
        <v>61</v>
      </c>
      <c r="I169" s="251"/>
      <c r="J169" s="253">
        <f t="shared" si="11"/>
        <v>8070</v>
      </c>
      <c r="K169" s="650"/>
      <c r="L169" s="651"/>
      <c r="M169" s="652"/>
      <c r="N169" s="246">
        <f t="shared" si="8"/>
        <v>0</v>
      </c>
      <c r="O169" s="29"/>
    </row>
    <row r="170" spans="1:15" ht="13.5" customHeight="1" hidden="1">
      <c r="A170" s="247">
        <f t="shared" si="9"/>
        <v>50</v>
      </c>
      <c r="B170" s="248">
        <f t="shared" si="9"/>
        <v>2</v>
      </c>
      <c r="C170" s="248">
        <f t="shared" si="10"/>
        <v>91</v>
      </c>
      <c r="D170" s="73"/>
      <c r="E170" s="240"/>
      <c r="F170" s="240"/>
      <c r="G170" s="249"/>
      <c r="H170" s="250" t="s">
        <v>61</v>
      </c>
      <c r="I170" s="251"/>
      <c r="J170" s="253">
        <f t="shared" si="11"/>
        <v>8071</v>
      </c>
      <c r="K170" s="650"/>
      <c r="L170" s="651"/>
      <c r="M170" s="652"/>
      <c r="N170" s="246">
        <f t="shared" si="8"/>
        <v>0</v>
      </c>
      <c r="O170" s="29"/>
    </row>
    <row r="171" spans="1:15" ht="13.5" customHeight="1" hidden="1">
      <c r="A171" s="247">
        <f t="shared" si="9"/>
        <v>50</v>
      </c>
      <c r="B171" s="248">
        <f t="shared" si="9"/>
        <v>2</v>
      </c>
      <c r="C171" s="248">
        <f t="shared" si="10"/>
        <v>92</v>
      </c>
      <c r="D171" s="73"/>
      <c r="E171" s="240"/>
      <c r="F171" s="240"/>
      <c r="G171" s="249"/>
      <c r="H171" s="250" t="s">
        <v>61</v>
      </c>
      <c r="I171" s="251"/>
      <c r="J171" s="253">
        <f t="shared" si="11"/>
        <v>8072</v>
      </c>
      <c r="K171" s="650"/>
      <c r="L171" s="651"/>
      <c r="M171" s="652"/>
      <c r="N171" s="246">
        <f t="shared" si="8"/>
        <v>0</v>
      </c>
      <c r="O171" s="29"/>
    </row>
    <row r="172" spans="1:15" ht="13.5" customHeight="1" hidden="1">
      <c r="A172" s="247">
        <f t="shared" si="9"/>
        <v>50</v>
      </c>
      <c r="B172" s="248">
        <f t="shared" si="9"/>
        <v>2</v>
      </c>
      <c r="C172" s="248">
        <f t="shared" si="10"/>
        <v>93</v>
      </c>
      <c r="D172" s="73"/>
      <c r="E172" s="240"/>
      <c r="F172" s="240"/>
      <c r="G172" s="249"/>
      <c r="H172" s="250" t="s">
        <v>61</v>
      </c>
      <c r="I172" s="251"/>
      <c r="J172" s="253">
        <f t="shared" si="11"/>
        <v>8073</v>
      </c>
      <c r="K172" s="650"/>
      <c r="L172" s="651"/>
      <c r="M172" s="652"/>
      <c r="N172" s="246">
        <f t="shared" si="8"/>
        <v>0</v>
      </c>
      <c r="O172" s="29"/>
    </row>
    <row r="173" spans="1:15" ht="13.5" customHeight="1" hidden="1">
      <c r="A173" s="247">
        <f t="shared" si="9"/>
        <v>50</v>
      </c>
      <c r="B173" s="248">
        <f t="shared" si="9"/>
        <v>2</v>
      </c>
      <c r="C173" s="248">
        <f t="shared" si="10"/>
        <v>94</v>
      </c>
      <c r="D173" s="73"/>
      <c r="E173" s="240"/>
      <c r="F173" s="240"/>
      <c r="G173" s="249"/>
      <c r="H173" s="250" t="s">
        <v>61</v>
      </c>
      <c r="I173" s="251"/>
      <c r="J173" s="253">
        <f t="shared" si="11"/>
        <v>8074</v>
      </c>
      <c r="K173" s="650"/>
      <c r="L173" s="651"/>
      <c r="M173" s="652"/>
      <c r="N173" s="246">
        <f t="shared" si="8"/>
        <v>0</v>
      </c>
      <c r="O173" s="29"/>
    </row>
    <row r="174" spans="1:15" ht="13.5" customHeight="1" hidden="1">
      <c r="A174" s="247">
        <f t="shared" si="9"/>
        <v>50</v>
      </c>
      <c r="B174" s="248">
        <f t="shared" si="9"/>
        <v>2</v>
      </c>
      <c r="C174" s="248">
        <f t="shared" si="10"/>
        <v>95</v>
      </c>
      <c r="D174" s="73"/>
      <c r="E174" s="240"/>
      <c r="F174" s="240"/>
      <c r="G174" s="249"/>
      <c r="H174" s="250" t="s">
        <v>61</v>
      </c>
      <c r="I174" s="251"/>
      <c r="J174" s="253">
        <f t="shared" si="11"/>
        <v>8075</v>
      </c>
      <c r="K174" s="650"/>
      <c r="L174" s="651"/>
      <c r="M174" s="652"/>
      <c r="N174" s="246">
        <f t="shared" si="8"/>
        <v>0</v>
      </c>
      <c r="O174" s="29"/>
    </row>
    <row r="175" spans="1:15" ht="13.5" customHeight="1" hidden="1">
      <c r="A175" s="247">
        <f t="shared" si="9"/>
        <v>50</v>
      </c>
      <c r="B175" s="248">
        <f t="shared" si="9"/>
        <v>2</v>
      </c>
      <c r="C175" s="248">
        <f t="shared" si="10"/>
        <v>96</v>
      </c>
      <c r="D175" s="73"/>
      <c r="E175" s="240"/>
      <c r="F175" s="240"/>
      <c r="G175" s="249"/>
      <c r="H175" s="250" t="s">
        <v>61</v>
      </c>
      <c r="I175" s="251"/>
      <c r="J175" s="253">
        <f t="shared" si="11"/>
        <v>8076</v>
      </c>
      <c r="K175" s="650"/>
      <c r="L175" s="651"/>
      <c r="M175" s="652"/>
      <c r="N175" s="246">
        <f t="shared" si="8"/>
        <v>0</v>
      </c>
      <c r="O175" s="29"/>
    </row>
    <row r="176" spans="1:15" ht="13.5" customHeight="1" hidden="1">
      <c r="A176" s="247">
        <f t="shared" si="9"/>
        <v>50</v>
      </c>
      <c r="B176" s="248">
        <f t="shared" si="9"/>
        <v>2</v>
      </c>
      <c r="C176" s="248">
        <f t="shared" si="10"/>
        <v>97</v>
      </c>
      <c r="D176" s="73"/>
      <c r="E176" s="240"/>
      <c r="F176" s="240"/>
      <c r="G176" s="249"/>
      <c r="H176" s="250" t="s">
        <v>61</v>
      </c>
      <c r="I176" s="251"/>
      <c r="J176" s="253">
        <f t="shared" si="11"/>
        <v>8077</v>
      </c>
      <c r="K176" s="650"/>
      <c r="L176" s="651"/>
      <c r="M176" s="652"/>
      <c r="N176" s="246">
        <f t="shared" si="8"/>
        <v>0</v>
      </c>
      <c r="O176" s="29"/>
    </row>
    <row r="177" spans="1:15" ht="13.5" customHeight="1" hidden="1">
      <c r="A177" s="247">
        <f>A166</f>
        <v>50</v>
      </c>
      <c r="B177" s="248">
        <f>B166</f>
        <v>2</v>
      </c>
      <c r="C177" s="248">
        <f t="shared" si="10"/>
        <v>98</v>
      </c>
      <c r="D177" s="73"/>
      <c r="E177" s="240"/>
      <c r="F177" s="240"/>
      <c r="G177" s="249"/>
      <c r="H177" s="250" t="s">
        <v>61</v>
      </c>
      <c r="I177" s="251"/>
      <c r="J177" s="253">
        <f t="shared" si="11"/>
        <v>8078</v>
      </c>
      <c r="K177" s="650"/>
      <c r="L177" s="651"/>
      <c r="M177" s="652"/>
      <c r="N177" s="246">
        <f t="shared" si="8"/>
        <v>0</v>
      </c>
      <c r="O177" s="29"/>
    </row>
    <row r="178" spans="1:15" ht="13.5" customHeight="1" hidden="1">
      <c r="A178" s="247">
        <f aca="true" t="shared" si="12" ref="A178:B180">A177</f>
        <v>50</v>
      </c>
      <c r="B178" s="248">
        <f t="shared" si="12"/>
        <v>2</v>
      </c>
      <c r="C178" s="248">
        <f t="shared" si="10"/>
        <v>99</v>
      </c>
      <c r="D178" s="73"/>
      <c r="E178" s="240"/>
      <c r="F178" s="240"/>
      <c r="G178" s="249"/>
      <c r="H178" s="250" t="s">
        <v>61</v>
      </c>
      <c r="I178" s="251"/>
      <c r="J178" s="253">
        <f t="shared" si="11"/>
        <v>8079</v>
      </c>
      <c r="K178" s="650"/>
      <c r="L178" s="651"/>
      <c r="M178" s="652"/>
      <c r="N178" s="246">
        <f t="shared" si="8"/>
        <v>0</v>
      </c>
      <c r="O178" s="29"/>
    </row>
    <row r="179" spans="1:15" ht="13.5" customHeight="1" hidden="1">
      <c r="A179" s="247">
        <f t="shared" si="12"/>
        <v>50</v>
      </c>
      <c r="B179" s="248">
        <f t="shared" si="12"/>
        <v>2</v>
      </c>
      <c r="C179" s="248">
        <f t="shared" si="10"/>
        <v>100</v>
      </c>
      <c r="D179" s="73"/>
      <c r="E179" s="240"/>
      <c r="F179" s="240"/>
      <c r="G179" s="249"/>
      <c r="H179" s="250" t="s">
        <v>61</v>
      </c>
      <c r="I179" s="251"/>
      <c r="J179" s="253">
        <f t="shared" si="11"/>
        <v>8080</v>
      </c>
      <c r="K179" s="650"/>
      <c r="L179" s="651"/>
      <c r="M179" s="652"/>
      <c r="N179" s="246">
        <f t="shared" si="8"/>
        <v>0</v>
      </c>
      <c r="O179" s="29"/>
    </row>
    <row r="180" spans="1:15" ht="13.5" customHeight="1" thickBot="1">
      <c r="A180" s="254">
        <f t="shared" si="12"/>
        <v>50</v>
      </c>
      <c r="B180" s="255">
        <f t="shared" si="12"/>
        <v>2</v>
      </c>
      <c r="C180" s="255">
        <f t="shared" si="10"/>
        <v>101</v>
      </c>
      <c r="D180" s="86"/>
      <c r="E180" s="256"/>
      <c r="F180" s="257"/>
      <c r="G180" s="258"/>
      <c r="H180" s="259" t="s">
        <v>61</v>
      </c>
      <c r="I180" s="260"/>
      <c r="J180" s="261">
        <v>8081</v>
      </c>
      <c r="K180" s="653"/>
      <c r="L180" s="654"/>
      <c r="M180" s="655"/>
      <c r="N180" s="246">
        <f t="shared" si="8"/>
        <v>0</v>
      </c>
      <c r="O180" s="29"/>
    </row>
    <row r="181" spans="1:15" ht="6.75" customHeight="1" thickTop="1">
      <c r="A181" s="262"/>
      <c r="B181" s="27"/>
      <c r="C181" s="27"/>
      <c r="D181" s="27"/>
      <c r="E181" s="24"/>
      <c r="F181" s="24"/>
      <c r="G181" s="6"/>
      <c r="H181" s="6"/>
      <c r="I181" s="263"/>
      <c r="J181" s="40"/>
      <c r="K181" s="40"/>
      <c r="L181" s="40"/>
      <c r="M181" s="40"/>
      <c r="N181" s="264"/>
      <c r="O181" s="29"/>
    </row>
    <row r="182" spans="1:14" ht="15" customHeight="1">
      <c r="A182" s="265" t="s">
        <v>62</v>
      </c>
      <c r="B182" s="266"/>
      <c r="C182" s="266"/>
      <c r="D182" s="266"/>
      <c r="E182" s="266" t="s">
        <v>63</v>
      </c>
      <c r="F182" s="267"/>
      <c r="G182" s="267"/>
      <c r="H182" s="267"/>
      <c r="I182" s="267"/>
      <c r="J182" s="267"/>
      <c r="K182" s="267"/>
      <c r="L182" s="267"/>
      <c r="M182" s="268"/>
      <c r="N182" s="491">
        <f>SUM(N81+N83+N85+N91+N93+N95+N97)</f>
        <v>8338.713066999999</v>
      </c>
    </row>
    <row r="183" spans="1:16" ht="15" customHeight="1">
      <c r="A183" s="270"/>
      <c r="B183" s="271"/>
      <c r="C183" s="271"/>
      <c r="D183" s="271"/>
      <c r="E183" s="271" t="s">
        <v>64</v>
      </c>
      <c r="F183" s="272"/>
      <c r="G183" s="272"/>
      <c r="H183" s="272"/>
      <c r="I183" s="272"/>
      <c r="J183" s="272"/>
      <c r="K183" s="272"/>
      <c r="L183" s="272"/>
      <c r="M183" s="273"/>
      <c r="N183" s="492">
        <f>N182/'[1]49'!O50</f>
        <v>0.821548085418719</v>
      </c>
      <c r="O183" s="493"/>
      <c r="P183" s="493"/>
    </row>
    <row r="184" spans="1:14" ht="15" customHeight="1">
      <c r="A184" s="275"/>
      <c r="B184" s="276"/>
      <c r="C184" s="276"/>
      <c r="D184" s="276"/>
      <c r="E184" s="277"/>
      <c r="F184" s="277"/>
      <c r="G184" s="277"/>
      <c r="H184" s="277"/>
      <c r="I184" s="277"/>
      <c r="J184" s="277"/>
      <c r="K184" s="277"/>
      <c r="L184" s="277"/>
      <c r="M184" s="278"/>
      <c r="N184" s="279" t="e">
        <f>N182/'[1]49'!J50:M50</f>
        <v>#VALUE!</v>
      </c>
    </row>
    <row r="185" spans="1:14" ht="15" customHeight="1">
      <c r="A185" s="271"/>
      <c r="B185" s="271"/>
      <c r="C185" s="271"/>
      <c r="D185" s="271"/>
      <c r="E185" s="272"/>
      <c r="F185" s="272"/>
      <c r="G185" s="272"/>
      <c r="H185" s="272"/>
      <c r="I185" s="272"/>
      <c r="J185" s="272"/>
      <c r="K185" s="272"/>
      <c r="L185" s="272"/>
      <c r="M185" s="272"/>
      <c r="N185" s="279"/>
    </row>
    <row r="186" ht="12.75"/>
    <row r="187" ht="12.75"/>
    <row r="188" ht="12.75"/>
  </sheetData>
  <mergeCells count="345">
    <mergeCell ref="J1:M1"/>
    <mergeCell ref="J2:M2"/>
    <mergeCell ref="J3:M3"/>
    <mergeCell ref="J4:M4"/>
    <mergeCell ref="A5:E5"/>
    <mergeCell ref="F5:J5"/>
    <mergeCell ref="K7:M7"/>
    <mergeCell ref="I8:J8"/>
    <mergeCell ref="A9:D9"/>
    <mergeCell ref="E9:J9"/>
    <mergeCell ref="K9:M9"/>
    <mergeCell ref="A11:D11"/>
    <mergeCell ref="E11:H11"/>
    <mergeCell ref="J11:M11"/>
    <mergeCell ref="A13:D13"/>
    <mergeCell ref="K13:M13"/>
    <mergeCell ref="K14:M14"/>
    <mergeCell ref="A15:D15"/>
    <mergeCell ref="K15:M15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A65:D65"/>
    <mergeCell ref="K65:M65"/>
    <mergeCell ref="K66:M66"/>
    <mergeCell ref="A67:D67"/>
    <mergeCell ref="K67:M67"/>
    <mergeCell ref="K69:M69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A81:A82"/>
    <mergeCell ref="B81:B82"/>
    <mergeCell ref="C81:C82"/>
    <mergeCell ref="E81:F82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5:A86"/>
    <mergeCell ref="B85:B86"/>
    <mergeCell ref="C85:C86"/>
    <mergeCell ref="E85:F86"/>
    <mergeCell ref="A87:A88"/>
    <mergeCell ref="B87:B88"/>
    <mergeCell ref="C87:C88"/>
    <mergeCell ref="E87:F88"/>
    <mergeCell ref="C89:C90"/>
    <mergeCell ref="E89:F90"/>
    <mergeCell ref="N85:N86"/>
    <mergeCell ref="K86:M86"/>
    <mergeCell ref="N87:N88"/>
    <mergeCell ref="N89:N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A93:A94"/>
    <mergeCell ref="B93:B94"/>
    <mergeCell ref="C93:C94"/>
    <mergeCell ref="E93:F94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7:A98"/>
    <mergeCell ref="B97:B98"/>
    <mergeCell ref="C97:C98"/>
    <mergeCell ref="E97:F98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101:A102"/>
    <mergeCell ref="B101:B102"/>
    <mergeCell ref="C101:C102"/>
    <mergeCell ref="E101:F102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5:A106"/>
    <mergeCell ref="B105:B106"/>
    <mergeCell ref="C105:C106"/>
    <mergeCell ref="E105:F106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9:A110"/>
    <mergeCell ref="B109:B110"/>
    <mergeCell ref="C109:C110"/>
    <mergeCell ref="E109:F110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13:A114"/>
    <mergeCell ref="B113:B114"/>
    <mergeCell ref="C113:C114"/>
    <mergeCell ref="E113:F114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7:A118"/>
    <mergeCell ref="B117:B118"/>
    <mergeCell ref="C117:C118"/>
    <mergeCell ref="E117:F118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21:A122"/>
    <mergeCell ref="B121:B122"/>
    <mergeCell ref="C121:C122"/>
    <mergeCell ref="E121:F122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5:A126"/>
    <mergeCell ref="B125:B126"/>
    <mergeCell ref="C125:C126"/>
    <mergeCell ref="E125:F126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9:A130"/>
    <mergeCell ref="B129:B130"/>
    <mergeCell ref="C129:C130"/>
    <mergeCell ref="E129:F130"/>
    <mergeCell ref="K129:M129"/>
    <mergeCell ref="N129:N130"/>
    <mergeCell ref="K130:M130"/>
    <mergeCell ref="A131:A132"/>
    <mergeCell ref="B131:B132"/>
    <mergeCell ref="C131:C132"/>
    <mergeCell ref="E131:F132"/>
    <mergeCell ref="K131:M131"/>
    <mergeCell ref="N131:N132"/>
    <mergeCell ref="K132:M132"/>
    <mergeCell ref="A133:A134"/>
    <mergeCell ref="B133:B134"/>
    <mergeCell ref="C133:C134"/>
    <mergeCell ref="E133:F134"/>
    <mergeCell ref="K133:M133"/>
    <mergeCell ref="N133:N134"/>
    <mergeCell ref="K134:M134"/>
    <mergeCell ref="A135:A136"/>
    <mergeCell ref="B135:B136"/>
    <mergeCell ref="C135:C136"/>
    <mergeCell ref="E135:F136"/>
    <mergeCell ref="K135:M135"/>
    <mergeCell ref="N135:N136"/>
    <mergeCell ref="K136:M136"/>
    <mergeCell ref="A137:A138"/>
    <mergeCell ref="B137:B138"/>
    <mergeCell ref="C137:C138"/>
    <mergeCell ref="E137:F138"/>
    <mergeCell ref="K137:M137"/>
    <mergeCell ref="N137:N138"/>
    <mergeCell ref="K138:M138"/>
    <mergeCell ref="A139:A140"/>
    <mergeCell ref="B139:B140"/>
    <mergeCell ref="C139:C140"/>
    <mergeCell ref="E139:F140"/>
    <mergeCell ref="K139:M139"/>
    <mergeCell ref="N139:N140"/>
    <mergeCell ref="K140:M140"/>
    <mergeCell ref="A141:A142"/>
    <mergeCell ref="B141:B142"/>
    <mergeCell ref="C141:C142"/>
    <mergeCell ref="E141:F142"/>
    <mergeCell ref="A143:A144"/>
    <mergeCell ref="B143:B144"/>
    <mergeCell ref="C143:C144"/>
    <mergeCell ref="K143:M143"/>
    <mergeCell ref="K144:M144"/>
    <mergeCell ref="C145:C146"/>
    <mergeCell ref="K145:M145"/>
    <mergeCell ref="K141:M141"/>
    <mergeCell ref="N141:N142"/>
    <mergeCell ref="K142:M142"/>
    <mergeCell ref="N143:N144"/>
    <mergeCell ref="N145:N146"/>
    <mergeCell ref="K146:M146"/>
    <mergeCell ref="A147:A148"/>
    <mergeCell ref="B147:B148"/>
    <mergeCell ref="C147:C148"/>
    <mergeCell ref="K147:M147"/>
    <mergeCell ref="N147:N148"/>
    <mergeCell ref="K148:M148"/>
    <mergeCell ref="A145:A146"/>
    <mergeCell ref="B145:B146"/>
    <mergeCell ref="A149:A150"/>
    <mergeCell ref="B149:B150"/>
    <mergeCell ref="C149:C150"/>
    <mergeCell ref="K149:M149"/>
    <mergeCell ref="A151:A152"/>
    <mergeCell ref="B151:B152"/>
    <mergeCell ref="C151:C152"/>
    <mergeCell ref="K151:M151"/>
    <mergeCell ref="K152:M152"/>
    <mergeCell ref="B153:B154"/>
    <mergeCell ref="C153:C154"/>
    <mergeCell ref="K153:M153"/>
    <mergeCell ref="N149:N150"/>
    <mergeCell ref="K150:M150"/>
    <mergeCell ref="N151:N152"/>
    <mergeCell ref="N153:N154"/>
    <mergeCell ref="K154:M154"/>
    <mergeCell ref="A157:A158"/>
    <mergeCell ref="B157:B158"/>
    <mergeCell ref="C157:C158"/>
    <mergeCell ref="E157:F158"/>
    <mergeCell ref="K157:M157"/>
    <mergeCell ref="N157:N158"/>
    <mergeCell ref="K158:M158"/>
    <mergeCell ref="A153:A154"/>
    <mergeCell ref="A159:A160"/>
    <mergeCell ref="B159:B160"/>
    <mergeCell ref="C159:C160"/>
    <mergeCell ref="E159:F160"/>
    <mergeCell ref="K159:M159"/>
    <mergeCell ref="N159:N160"/>
    <mergeCell ref="K160:M160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9:M179"/>
    <mergeCell ref="K180:M180"/>
    <mergeCell ref="K175:M175"/>
    <mergeCell ref="K176:M176"/>
    <mergeCell ref="K177:M177"/>
    <mergeCell ref="K178:M178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workbookViewId="0" topLeftCell="A1">
      <selection activeCell="J1" sqref="J1:M4"/>
    </sheetView>
  </sheetViews>
  <sheetFormatPr defaultColWidth="10.7109375" defaultRowHeight="12.75"/>
  <cols>
    <col min="1" max="1" width="3.7109375" style="1" customWidth="1"/>
    <col min="2" max="2" width="1.7109375" style="1" customWidth="1"/>
    <col min="3" max="3" width="2.7109375" style="1" customWidth="1"/>
    <col min="4" max="4" width="3.7109375" style="1" customWidth="1"/>
    <col min="5" max="5" width="5.7109375" style="1" customWidth="1"/>
    <col min="6" max="7" width="25.7109375" style="1" customWidth="1"/>
    <col min="8" max="8" width="11.7109375" style="1" customWidth="1"/>
    <col min="9" max="10" width="10.7109375" style="1" customWidth="1"/>
    <col min="11" max="11" width="3.7109375" style="1" customWidth="1"/>
    <col min="12" max="12" width="4.7109375" style="1" customWidth="1"/>
    <col min="13" max="13" width="3.7109375" style="1" customWidth="1"/>
    <col min="14" max="14" width="13.7109375" style="1" customWidth="1"/>
    <col min="15" max="15" width="0" style="1" hidden="1" customWidth="1"/>
    <col min="16" max="16384" width="10.7109375" style="1" customWidth="1"/>
  </cols>
  <sheetData>
    <row r="1" spans="10:13" ht="12.75">
      <c r="J1" s="619"/>
      <c r="K1" s="754"/>
      <c r="L1" s="754"/>
      <c r="M1" s="754"/>
    </row>
    <row r="2" spans="10:13" ht="12.75">
      <c r="J2" s="619"/>
      <c r="K2" s="754"/>
      <c r="L2" s="754"/>
      <c r="M2" s="754"/>
    </row>
    <row r="3" spans="10:13" ht="12.75">
      <c r="J3" s="619"/>
      <c r="K3" s="754"/>
      <c r="L3" s="754"/>
      <c r="M3" s="754"/>
    </row>
    <row r="4" spans="10:13" ht="12.75">
      <c r="J4" s="755"/>
      <c r="K4" s="756"/>
      <c r="L4" s="756"/>
      <c r="M4" s="756"/>
    </row>
    <row r="5" spans="1:13" ht="24.75" customHeight="1">
      <c r="A5" s="746" t="s">
        <v>2</v>
      </c>
      <c r="B5" s="746"/>
      <c r="C5" s="746"/>
      <c r="D5" s="746"/>
      <c r="E5" s="746"/>
      <c r="F5" s="747" t="s">
        <v>3</v>
      </c>
      <c r="G5" s="748"/>
      <c r="H5" s="748"/>
      <c r="I5" s="748"/>
      <c r="J5" s="749"/>
      <c r="K5" s="2" t="s">
        <v>4</v>
      </c>
      <c r="L5" s="3">
        <v>50</v>
      </c>
      <c r="M5" s="4">
        <v>2</v>
      </c>
    </row>
    <row r="6" spans="1:13" ht="4.5" customHeight="1" thickBot="1">
      <c r="A6" s="5"/>
      <c r="B6" s="5"/>
      <c r="C6" s="5"/>
      <c r="D6" s="5"/>
      <c r="E6" s="6"/>
      <c r="F6" s="6"/>
      <c r="G6" s="6"/>
      <c r="H6" s="6"/>
      <c r="I6" s="6"/>
      <c r="J6" s="7"/>
      <c r="K6" s="7"/>
      <c r="L6" s="7"/>
      <c r="M6" s="8"/>
    </row>
    <row r="7" spans="1:13" ht="16.5" customHeight="1" thickTop="1">
      <c r="A7" s="9" t="s">
        <v>5</v>
      </c>
      <c r="B7" s="10"/>
      <c r="C7" s="10"/>
      <c r="D7" s="10"/>
      <c r="E7" s="11"/>
      <c r="F7" s="11"/>
      <c r="G7" s="11"/>
      <c r="H7" s="11"/>
      <c r="I7" s="11"/>
      <c r="J7" s="12"/>
      <c r="K7" s="750">
        <v>227140</v>
      </c>
      <c r="L7" s="751"/>
      <c r="M7" s="752"/>
    </row>
    <row r="8" spans="1:13" ht="4.5" customHeight="1">
      <c r="A8" s="13"/>
      <c r="B8" s="14"/>
      <c r="C8" s="14"/>
      <c r="D8" s="14"/>
      <c r="E8" s="15"/>
      <c r="F8" s="15"/>
      <c r="G8" s="15"/>
      <c r="H8" s="16"/>
      <c r="I8" s="753"/>
      <c r="J8" s="753"/>
      <c r="K8" s="17"/>
      <c r="L8" s="17"/>
      <c r="M8" s="18"/>
    </row>
    <row r="9" spans="1:13" ht="16.5" customHeight="1">
      <c r="A9" s="729" t="s">
        <v>6</v>
      </c>
      <c r="B9" s="730"/>
      <c r="C9" s="730"/>
      <c r="D9" s="730"/>
      <c r="E9" s="731" t="s">
        <v>7</v>
      </c>
      <c r="F9" s="731"/>
      <c r="G9" s="731"/>
      <c r="H9" s="731"/>
      <c r="I9" s="731"/>
      <c r="J9" s="732"/>
      <c r="K9" s="733">
        <v>227143</v>
      </c>
      <c r="L9" s="734"/>
      <c r="M9" s="735"/>
    </row>
    <row r="10" spans="1:13" ht="4.5" customHeight="1">
      <c r="A10" s="19"/>
      <c r="B10" s="15"/>
      <c r="C10" s="15"/>
      <c r="D10" s="15"/>
      <c r="E10" s="20"/>
      <c r="F10" s="20"/>
      <c r="G10" s="20"/>
      <c r="H10" s="20"/>
      <c r="I10" s="15"/>
      <c r="J10" s="21"/>
      <c r="K10" s="21"/>
      <c r="L10" s="21"/>
      <c r="M10" s="22"/>
    </row>
    <row r="11" spans="1:13" ht="19.5" customHeight="1" thickBot="1">
      <c r="A11" s="736" t="s">
        <v>8</v>
      </c>
      <c r="B11" s="737"/>
      <c r="C11" s="737"/>
      <c r="D11" s="738"/>
      <c r="E11" s="739" t="str">
        <f>'[1]40'!B7</f>
        <v>Ministerstvo dopravy </v>
      </c>
      <c r="F11" s="740"/>
      <c r="G11" s="741"/>
      <c r="H11" s="742"/>
      <c r="I11" s="23" t="s">
        <v>9</v>
      </c>
      <c r="J11" s="743" t="str">
        <f>'[1]40'!F7</f>
        <v>66003008</v>
      </c>
      <c r="K11" s="744"/>
      <c r="L11" s="744"/>
      <c r="M11" s="745"/>
    </row>
    <row r="12" spans="1:15" ht="24.75" customHeight="1" thickTop="1">
      <c r="A12" s="24" t="s">
        <v>10</v>
      </c>
      <c r="B12" s="24"/>
      <c r="C12" s="24"/>
      <c r="D12" s="24"/>
      <c r="E12" s="25"/>
      <c r="F12" s="25"/>
      <c r="G12" s="26"/>
      <c r="H12" s="26"/>
      <c r="I12" s="26"/>
      <c r="J12" s="27"/>
      <c r="K12" s="27"/>
      <c r="L12" s="27"/>
      <c r="M12" s="28"/>
      <c r="O12" s="29"/>
    </row>
    <row r="13" spans="1:15" ht="12.75" customHeight="1">
      <c r="A13" s="716" t="s">
        <v>11</v>
      </c>
      <c r="B13" s="717"/>
      <c r="C13" s="717"/>
      <c r="D13" s="718"/>
      <c r="E13" s="31"/>
      <c r="F13" s="31"/>
      <c r="G13" s="32"/>
      <c r="H13" s="33" t="s">
        <v>12</v>
      </c>
      <c r="I13" s="33" t="s">
        <v>13</v>
      </c>
      <c r="J13" s="34" t="s">
        <v>14</v>
      </c>
      <c r="K13" s="716" t="s">
        <v>15</v>
      </c>
      <c r="L13" s="717"/>
      <c r="M13" s="718"/>
      <c r="N13" s="35" t="s">
        <v>16</v>
      </c>
      <c r="O13" s="29"/>
    </row>
    <row r="14" spans="1:15" ht="12.75" customHeight="1">
      <c r="A14" s="36"/>
      <c r="B14" s="37"/>
      <c r="C14" s="37"/>
      <c r="D14" s="38"/>
      <c r="E14" s="24" t="s">
        <v>17</v>
      </c>
      <c r="F14" s="24"/>
      <c r="G14" s="26"/>
      <c r="H14" s="39"/>
      <c r="I14" s="39" t="s">
        <v>18</v>
      </c>
      <c r="J14" s="40" t="s">
        <v>19</v>
      </c>
      <c r="K14" s="706" t="s">
        <v>20</v>
      </c>
      <c r="L14" s="707"/>
      <c r="M14" s="708"/>
      <c r="N14" s="43" t="s">
        <v>21</v>
      </c>
      <c r="O14" s="29"/>
    </row>
    <row r="15" spans="1:15" ht="12.75" customHeight="1">
      <c r="A15" s="709" t="s">
        <v>22</v>
      </c>
      <c r="B15" s="710"/>
      <c r="C15" s="710"/>
      <c r="D15" s="711"/>
      <c r="E15" s="46"/>
      <c r="F15" s="46"/>
      <c r="G15" s="47"/>
      <c r="H15" s="48" t="s">
        <v>23</v>
      </c>
      <c r="I15" s="49">
        <v>2007</v>
      </c>
      <c r="J15" s="50">
        <v>2010</v>
      </c>
      <c r="K15" s="709" t="s">
        <v>24</v>
      </c>
      <c r="L15" s="710"/>
      <c r="M15" s="711"/>
      <c r="N15" s="51" t="s">
        <v>25</v>
      </c>
      <c r="O15" s="29"/>
    </row>
    <row r="16" spans="1:15" ht="4.5" customHeight="1" thickBot="1">
      <c r="A16" s="52"/>
      <c r="B16" s="52"/>
      <c r="C16" s="52"/>
      <c r="D16" s="52"/>
      <c r="E16" s="53"/>
      <c r="F16" s="53"/>
      <c r="G16" s="54"/>
      <c r="H16" s="55"/>
      <c r="I16" s="56"/>
      <c r="J16" s="57"/>
      <c r="K16" s="52"/>
      <c r="L16" s="52"/>
      <c r="M16" s="52"/>
      <c r="N16" s="58"/>
      <c r="O16" s="29"/>
    </row>
    <row r="17" spans="1:15" ht="13.5" customHeight="1" thickTop="1">
      <c r="A17" s="59">
        <f>L5</f>
        <v>50</v>
      </c>
      <c r="B17" s="60">
        <f>M5</f>
        <v>2</v>
      </c>
      <c r="C17" s="61">
        <v>11</v>
      </c>
      <c r="D17" s="62"/>
      <c r="E17" s="63"/>
      <c r="F17" s="64"/>
      <c r="G17" s="65"/>
      <c r="H17" s="66"/>
      <c r="I17" s="67"/>
      <c r="J17" s="68"/>
      <c r="K17" s="727"/>
      <c r="L17" s="727"/>
      <c r="M17" s="728"/>
      <c r="N17" s="69">
        <f aca="true" t="shared" si="0" ref="N17:N46">J17-I17</f>
        <v>0</v>
      </c>
      <c r="O17" s="29"/>
    </row>
    <row r="18" spans="1:15" ht="13.5" customHeight="1" hidden="1">
      <c r="A18" s="70">
        <f aca="true" t="shared" si="1" ref="A18:B46">A17</f>
        <v>50</v>
      </c>
      <c r="B18" s="72">
        <f t="shared" si="1"/>
        <v>2</v>
      </c>
      <c r="C18" s="72">
        <f aca="true" t="shared" si="2" ref="C18:C46">C17+1</f>
        <v>12</v>
      </c>
      <c r="D18" s="73"/>
      <c r="E18" s="74"/>
      <c r="F18" s="75"/>
      <c r="G18" s="76"/>
      <c r="H18" s="66"/>
      <c r="I18" s="77"/>
      <c r="J18" s="78"/>
      <c r="K18" s="712"/>
      <c r="L18" s="712"/>
      <c r="M18" s="713"/>
      <c r="N18" s="69">
        <f t="shared" si="0"/>
        <v>0</v>
      </c>
      <c r="O18" s="29"/>
    </row>
    <row r="19" spans="1:15" ht="13.5" customHeight="1" hidden="1">
      <c r="A19" s="70">
        <f t="shared" si="1"/>
        <v>50</v>
      </c>
      <c r="B19" s="72">
        <f t="shared" si="1"/>
        <v>2</v>
      </c>
      <c r="C19" s="72">
        <f t="shared" si="2"/>
        <v>13</v>
      </c>
      <c r="D19" s="73"/>
      <c r="E19" s="74"/>
      <c r="F19" s="75"/>
      <c r="G19" s="76"/>
      <c r="H19" s="66"/>
      <c r="I19" s="77"/>
      <c r="J19" s="78"/>
      <c r="K19" s="712"/>
      <c r="L19" s="712"/>
      <c r="M19" s="713"/>
      <c r="N19" s="69">
        <f t="shared" si="0"/>
        <v>0</v>
      </c>
      <c r="O19" s="29"/>
    </row>
    <row r="20" spans="1:15" ht="13.5" customHeight="1" hidden="1">
      <c r="A20" s="70">
        <f t="shared" si="1"/>
        <v>50</v>
      </c>
      <c r="B20" s="72">
        <f t="shared" si="1"/>
        <v>2</v>
      </c>
      <c r="C20" s="72">
        <f t="shared" si="2"/>
        <v>14</v>
      </c>
      <c r="D20" s="73"/>
      <c r="E20" s="74"/>
      <c r="F20" s="79"/>
      <c r="G20" s="76"/>
      <c r="H20" s="66"/>
      <c r="I20" s="77"/>
      <c r="J20" s="78"/>
      <c r="K20" s="712"/>
      <c r="L20" s="712"/>
      <c r="M20" s="713"/>
      <c r="N20" s="69">
        <f t="shared" si="0"/>
        <v>0</v>
      </c>
      <c r="O20" s="29"/>
    </row>
    <row r="21" spans="1:15" ht="13.5" customHeight="1" hidden="1">
      <c r="A21" s="70">
        <f t="shared" si="1"/>
        <v>50</v>
      </c>
      <c r="B21" s="72">
        <f t="shared" si="1"/>
        <v>2</v>
      </c>
      <c r="C21" s="72">
        <f t="shared" si="2"/>
        <v>15</v>
      </c>
      <c r="D21" s="73"/>
      <c r="E21" s="74"/>
      <c r="F21" s="79"/>
      <c r="G21" s="76"/>
      <c r="H21" s="66"/>
      <c r="I21" s="77"/>
      <c r="J21" s="80"/>
      <c r="K21" s="712"/>
      <c r="L21" s="712"/>
      <c r="M21" s="713"/>
      <c r="N21" s="69">
        <f t="shared" si="0"/>
        <v>0</v>
      </c>
      <c r="O21" s="29"/>
    </row>
    <row r="22" spans="1:15" ht="13.5" customHeight="1" hidden="1">
      <c r="A22" s="70">
        <f t="shared" si="1"/>
        <v>50</v>
      </c>
      <c r="B22" s="72">
        <f t="shared" si="1"/>
        <v>2</v>
      </c>
      <c r="C22" s="61">
        <f t="shared" si="2"/>
        <v>16</v>
      </c>
      <c r="D22" s="73"/>
      <c r="E22" s="74"/>
      <c r="F22" s="81"/>
      <c r="G22" s="76"/>
      <c r="H22" s="66"/>
      <c r="I22" s="77"/>
      <c r="J22" s="78"/>
      <c r="K22" s="712"/>
      <c r="L22" s="712"/>
      <c r="M22" s="713"/>
      <c r="N22" s="69">
        <f t="shared" si="0"/>
        <v>0</v>
      </c>
      <c r="O22" s="29"/>
    </row>
    <row r="23" spans="1:15" ht="13.5" customHeight="1" hidden="1">
      <c r="A23" s="70">
        <f t="shared" si="1"/>
        <v>50</v>
      </c>
      <c r="B23" s="72">
        <f t="shared" si="1"/>
        <v>2</v>
      </c>
      <c r="C23" s="72">
        <f t="shared" si="2"/>
        <v>17</v>
      </c>
      <c r="D23" s="73"/>
      <c r="E23" s="74"/>
      <c r="F23" s="75"/>
      <c r="G23" s="76"/>
      <c r="H23" s="66"/>
      <c r="I23" s="77"/>
      <c r="J23" s="78"/>
      <c r="K23" s="712"/>
      <c r="L23" s="712"/>
      <c r="M23" s="713"/>
      <c r="N23" s="69">
        <f t="shared" si="0"/>
        <v>0</v>
      </c>
      <c r="O23" s="29"/>
    </row>
    <row r="24" spans="1:15" ht="13.5" customHeight="1" hidden="1">
      <c r="A24" s="70">
        <f t="shared" si="1"/>
        <v>50</v>
      </c>
      <c r="B24" s="72">
        <f t="shared" si="1"/>
        <v>2</v>
      </c>
      <c r="C24" s="72">
        <f t="shared" si="2"/>
        <v>18</v>
      </c>
      <c r="D24" s="73"/>
      <c r="E24" s="74"/>
      <c r="F24" s="79"/>
      <c r="G24" s="76"/>
      <c r="H24" s="66"/>
      <c r="I24" s="77"/>
      <c r="J24" s="78"/>
      <c r="K24" s="712"/>
      <c r="L24" s="712"/>
      <c r="M24" s="713"/>
      <c r="N24" s="69">
        <f t="shared" si="0"/>
        <v>0</v>
      </c>
      <c r="O24" s="29"/>
    </row>
    <row r="25" spans="1:15" ht="13.5" customHeight="1" hidden="1">
      <c r="A25" s="70">
        <f t="shared" si="1"/>
        <v>50</v>
      </c>
      <c r="B25" s="72">
        <f t="shared" si="1"/>
        <v>2</v>
      </c>
      <c r="C25" s="82">
        <f t="shared" si="2"/>
        <v>19</v>
      </c>
      <c r="D25" s="73"/>
      <c r="E25" s="74"/>
      <c r="F25" s="79"/>
      <c r="G25" s="76"/>
      <c r="H25" s="66"/>
      <c r="I25" s="77"/>
      <c r="J25" s="80"/>
      <c r="K25" s="712"/>
      <c r="L25" s="712"/>
      <c r="M25" s="713"/>
      <c r="N25" s="69">
        <f t="shared" si="0"/>
        <v>0</v>
      </c>
      <c r="O25" s="29"/>
    </row>
    <row r="26" spans="1:15" ht="13.5" customHeight="1" hidden="1">
      <c r="A26" s="83">
        <f t="shared" si="1"/>
        <v>50</v>
      </c>
      <c r="B26" s="84">
        <f t="shared" si="1"/>
        <v>2</v>
      </c>
      <c r="C26" s="85">
        <f t="shared" si="2"/>
        <v>20</v>
      </c>
      <c r="D26" s="86"/>
      <c r="E26" s="87"/>
      <c r="F26" s="88"/>
      <c r="G26" s="89"/>
      <c r="H26" s="90"/>
      <c r="I26" s="91"/>
      <c r="J26" s="92"/>
      <c r="K26" s="725"/>
      <c r="L26" s="725"/>
      <c r="M26" s="726"/>
      <c r="N26" s="69">
        <f t="shared" si="0"/>
        <v>0</v>
      </c>
      <c r="O26" s="29"/>
    </row>
    <row r="27" spans="1:15" ht="13.5" customHeight="1" hidden="1">
      <c r="A27" s="93">
        <f t="shared" si="1"/>
        <v>50</v>
      </c>
      <c r="B27" s="61">
        <f t="shared" si="1"/>
        <v>2</v>
      </c>
      <c r="C27" s="61">
        <f t="shared" si="2"/>
        <v>21</v>
      </c>
      <c r="D27" s="94"/>
      <c r="E27" s="95"/>
      <c r="F27" s="96"/>
      <c r="G27" s="97"/>
      <c r="H27" s="98"/>
      <c r="I27" s="99"/>
      <c r="J27" s="100"/>
      <c r="K27" s="719"/>
      <c r="L27" s="719"/>
      <c r="M27" s="720"/>
      <c r="N27" s="69">
        <f t="shared" si="0"/>
        <v>0</v>
      </c>
      <c r="O27" s="29"/>
    </row>
    <row r="28" spans="1:15" ht="13.5" customHeight="1" hidden="1">
      <c r="A28" s="70">
        <f t="shared" si="1"/>
        <v>50</v>
      </c>
      <c r="B28" s="72">
        <f t="shared" si="1"/>
        <v>2</v>
      </c>
      <c r="C28" s="72">
        <f t="shared" si="2"/>
        <v>22</v>
      </c>
      <c r="D28" s="73"/>
      <c r="E28" s="75"/>
      <c r="F28" s="75"/>
      <c r="G28" s="76"/>
      <c r="H28" s="66"/>
      <c r="I28" s="101"/>
      <c r="J28" s="78"/>
      <c r="K28" s="721"/>
      <c r="L28" s="721"/>
      <c r="M28" s="722"/>
      <c r="N28" s="69">
        <f t="shared" si="0"/>
        <v>0</v>
      </c>
      <c r="O28" s="29"/>
    </row>
    <row r="29" spans="1:15" ht="13.5" customHeight="1" hidden="1">
      <c r="A29" s="70">
        <f t="shared" si="1"/>
        <v>50</v>
      </c>
      <c r="B29" s="72">
        <f t="shared" si="1"/>
        <v>2</v>
      </c>
      <c r="C29" s="72">
        <f t="shared" si="2"/>
        <v>23</v>
      </c>
      <c r="D29" s="73"/>
      <c r="E29" s="75"/>
      <c r="F29" s="75"/>
      <c r="G29" s="76"/>
      <c r="H29" s="66"/>
      <c r="I29" s="101"/>
      <c r="J29" s="78"/>
      <c r="K29" s="721"/>
      <c r="L29" s="721"/>
      <c r="M29" s="722"/>
      <c r="N29" s="69">
        <f t="shared" si="0"/>
        <v>0</v>
      </c>
      <c r="O29" s="29"/>
    </row>
    <row r="30" spans="1:15" ht="13.5" customHeight="1" hidden="1">
      <c r="A30" s="70">
        <f t="shared" si="1"/>
        <v>50</v>
      </c>
      <c r="B30" s="72">
        <f t="shared" si="1"/>
        <v>2</v>
      </c>
      <c r="C30" s="72">
        <f t="shared" si="2"/>
        <v>24</v>
      </c>
      <c r="D30" s="73"/>
      <c r="E30" s="75"/>
      <c r="F30" s="75"/>
      <c r="G30" s="76"/>
      <c r="H30" s="66"/>
      <c r="I30" s="101"/>
      <c r="J30" s="78"/>
      <c r="K30" s="721"/>
      <c r="L30" s="721"/>
      <c r="M30" s="722"/>
      <c r="N30" s="69">
        <f t="shared" si="0"/>
        <v>0</v>
      </c>
      <c r="O30" s="29"/>
    </row>
    <row r="31" spans="1:15" ht="13.5" customHeight="1" hidden="1">
      <c r="A31" s="70">
        <f t="shared" si="1"/>
        <v>50</v>
      </c>
      <c r="B31" s="72">
        <f t="shared" si="1"/>
        <v>2</v>
      </c>
      <c r="C31" s="72">
        <f t="shared" si="2"/>
        <v>25</v>
      </c>
      <c r="D31" s="73"/>
      <c r="E31" s="75"/>
      <c r="F31" s="75"/>
      <c r="G31" s="76"/>
      <c r="H31" s="66"/>
      <c r="I31" s="101"/>
      <c r="J31" s="102"/>
      <c r="K31" s="721"/>
      <c r="L31" s="721"/>
      <c r="M31" s="722"/>
      <c r="N31" s="69">
        <f t="shared" si="0"/>
        <v>0</v>
      </c>
      <c r="O31" s="29"/>
    </row>
    <row r="32" spans="1:15" ht="13.5" customHeight="1" hidden="1">
      <c r="A32" s="70">
        <f t="shared" si="1"/>
        <v>50</v>
      </c>
      <c r="B32" s="72">
        <f t="shared" si="1"/>
        <v>2</v>
      </c>
      <c r="C32" s="72">
        <f t="shared" si="2"/>
        <v>26</v>
      </c>
      <c r="D32" s="73"/>
      <c r="E32" s="75"/>
      <c r="F32" s="75"/>
      <c r="G32" s="76"/>
      <c r="H32" s="66"/>
      <c r="I32" s="101"/>
      <c r="J32" s="102"/>
      <c r="K32" s="721"/>
      <c r="L32" s="721"/>
      <c r="M32" s="722"/>
      <c r="N32" s="69">
        <f t="shared" si="0"/>
        <v>0</v>
      </c>
      <c r="O32" s="29"/>
    </row>
    <row r="33" spans="1:15" ht="13.5" customHeight="1" hidden="1">
      <c r="A33" s="70">
        <f t="shared" si="1"/>
        <v>50</v>
      </c>
      <c r="B33" s="72">
        <f t="shared" si="1"/>
        <v>2</v>
      </c>
      <c r="C33" s="72">
        <f t="shared" si="2"/>
        <v>27</v>
      </c>
      <c r="D33" s="73"/>
      <c r="E33" s="75"/>
      <c r="F33" s="75"/>
      <c r="G33" s="76"/>
      <c r="H33" s="66"/>
      <c r="I33" s="101"/>
      <c r="J33" s="102"/>
      <c r="K33" s="721"/>
      <c r="L33" s="721"/>
      <c r="M33" s="722"/>
      <c r="N33" s="69">
        <f t="shared" si="0"/>
        <v>0</v>
      </c>
      <c r="O33" s="29"/>
    </row>
    <row r="34" spans="1:15" ht="13.5" customHeight="1" hidden="1">
      <c r="A34" s="70">
        <f t="shared" si="1"/>
        <v>50</v>
      </c>
      <c r="B34" s="72">
        <f t="shared" si="1"/>
        <v>2</v>
      </c>
      <c r="C34" s="72">
        <f t="shared" si="2"/>
        <v>28</v>
      </c>
      <c r="D34" s="73"/>
      <c r="E34" s="75"/>
      <c r="F34" s="75"/>
      <c r="G34" s="76"/>
      <c r="H34" s="66"/>
      <c r="I34" s="101"/>
      <c r="J34" s="102"/>
      <c r="K34" s="721"/>
      <c r="L34" s="721"/>
      <c r="M34" s="722"/>
      <c r="N34" s="69">
        <f t="shared" si="0"/>
        <v>0</v>
      </c>
      <c r="O34" s="29"/>
    </row>
    <row r="35" spans="1:15" ht="13.5" customHeight="1" hidden="1">
      <c r="A35" s="70">
        <f t="shared" si="1"/>
        <v>50</v>
      </c>
      <c r="B35" s="72">
        <f t="shared" si="1"/>
        <v>2</v>
      </c>
      <c r="C35" s="72">
        <f t="shared" si="2"/>
        <v>29</v>
      </c>
      <c r="D35" s="73"/>
      <c r="E35" s="75"/>
      <c r="F35" s="75"/>
      <c r="G35" s="76"/>
      <c r="H35" s="66"/>
      <c r="I35" s="103"/>
      <c r="J35" s="78"/>
      <c r="K35" s="721"/>
      <c r="L35" s="721"/>
      <c r="M35" s="722"/>
      <c r="N35" s="69">
        <f t="shared" si="0"/>
        <v>0</v>
      </c>
      <c r="O35" s="29"/>
    </row>
    <row r="36" spans="1:15" ht="13.5" customHeight="1" hidden="1">
      <c r="A36" s="83">
        <f t="shared" si="1"/>
        <v>50</v>
      </c>
      <c r="B36" s="84">
        <f t="shared" si="1"/>
        <v>2</v>
      </c>
      <c r="C36" s="84">
        <f t="shared" si="2"/>
        <v>30</v>
      </c>
      <c r="D36" s="86"/>
      <c r="E36" s="104"/>
      <c r="F36" s="105"/>
      <c r="G36" s="89"/>
      <c r="H36" s="106"/>
      <c r="I36" s="91"/>
      <c r="J36" s="92"/>
      <c r="K36" s="723"/>
      <c r="L36" s="723"/>
      <c r="M36" s="724"/>
      <c r="N36" s="69">
        <f t="shared" si="0"/>
        <v>0</v>
      </c>
      <c r="O36" s="29"/>
    </row>
    <row r="37" spans="1:15" ht="13.5" customHeight="1" hidden="1">
      <c r="A37" s="93">
        <f t="shared" si="1"/>
        <v>50</v>
      </c>
      <c r="B37" s="61">
        <f t="shared" si="1"/>
        <v>2</v>
      </c>
      <c r="C37" s="61">
        <f t="shared" si="2"/>
        <v>31</v>
      </c>
      <c r="D37" s="94"/>
      <c r="E37" s="96"/>
      <c r="F37" s="96"/>
      <c r="G37" s="97"/>
      <c r="H37" s="107"/>
      <c r="I37" s="99"/>
      <c r="J37" s="100"/>
      <c r="K37" s="719"/>
      <c r="L37" s="719"/>
      <c r="M37" s="720"/>
      <c r="N37" s="69">
        <f t="shared" si="0"/>
        <v>0</v>
      </c>
      <c r="O37" s="29"/>
    </row>
    <row r="38" spans="1:15" ht="13.5" customHeight="1" hidden="1">
      <c r="A38" s="70">
        <f t="shared" si="1"/>
        <v>50</v>
      </c>
      <c r="B38" s="72">
        <f t="shared" si="1"/>
        <v>2</v>
      </c>
      <c r="C38" s="72">
        <f t="shared" si="2"/>
        <v>32</v>
      </c>
      <c r="D38" s="73"/>
      <c r="E38" s="75"/>
      <c r="F38" s="75"/>
      <c r="G38" s="76"/>
      <c r="H38" s="66"/>
      <c r="I38" s="101"/>
      <c r="J38" s="100"/>
      <c r="K38" s="719"/>
      <c r="L38" s="719"/>
      <c r="M38" s="720"/>
      <c r="N38" s="69">
        <f t="shared" si="0"/>
        <v>0</v>
      </c>
      <c r="O38" s="29"/>
    </row>
    <row r="39" spans="1:15" ht="13.5" customHeight="1" hidden="1">
      <c r="A39" s="70">
        <f t="shared" si="1"/>
        <v>50</v>
      </c>
      <c r="B39" s="72">
        <f t="shared" si="1"/>
        <v>2</v>
      </c>
      <c r="C39" s="72">
        <f t="shared" si="2"/>
        <v>33</v>
      </c>
      <c r="D39" s="73"/>
      <c r="E39" s="108"/>
      <c r="F39" s="109"/>
      <c r="G39" s="110"/>
      <c r="H39" s="66"/>
      <c r="I39" s="77"/>
      <c r="J39" s="102"/>
      <c r="K39" s="712"/>
      <c r="L39" s="712"/>
      <c r="M39" s="713"/>
      <c r="N39" s="69">
        <f t="shared" si="0"/>
        <v>0</v>
      </c>
      <c r="O39" s="29"/>
    </row>
    <row r="40" spans="1:15" ht="13.5" customHeight="1" hidden="1">
      <c r="A40" s="70">
        <f t="shared" si="1"/>
        <v>50</v>
      </c>
      <c r="B40" s="72">
        <f t="shared" si="1"/>
        <v>2</v>
      </c>
      <c r="C40" s="72">
        <f t="shared" si="2"/>
        <v>34</v>
      </c>
      <c r="D40" s="73"/>
      <c r="E40" s="108"/>
      <c r="F40" s="109"/>
      <c r="G40" s="110"/>
      <c r="H40" s="66"/>
      <c r="I40" s="77"/>
      <c r="J40" s="102"/>
      <c r="K40" s="712"/>
      <c r="L40" s="712"/>
      <c r="M40" s="713"/>
      <c r="N40" s="69">
        <f t="shared" si="0"/>
        <v>0</v>
      </c>
      <c r="O40" s="29"/>
    </row>
    <row r="41" spans="1:15" ht="13.5" customHeight="1" hidden="1">
      <c r="A41" s="70">
        <f t="shared" si="1"/>
        <v>50</v>
      </c>
      <c r="B41" s="72">
        <f t="shared" si="1"/>
        <v>2</v>
      </c>
      <c r="C41" s="72">
        <f t="shared" si="2"/>
        <v>35</v>
      </c>
      <c r="D41" s="73"/>
      <c r="E41" s="108"/>
      <c r="F41" s="109"/>
      <c r="G41" s="110"/>
      <c r="H41" s="66"/>
      <c r="I41" s="77"/>
      <c r="J41" s="102"/>
      <c r="K41" s="712"/>
      <c r="L41" s="712"/>
      <c r="M41" s="713"/>
      <c r="N41" s="69">
        <f t="shared" si="0"/>
        <v>0</v>
      </c>
      <c r="O41" s="29"/>
    </row>
    <row r="42" spans="1:15" ht="13.5" customHeight="1" hidden="1">
      <c r="A42" s="70">
        <f t="shared" si="1"/>
        <v>50</v>
      </c>
      <c r="B42" s="72">
        <f t="shared" si="1"/>
        <v>2</v>
      </c>
      <c r="C42" s="72">
        <f t="shared" si="2"/>
        <v>36</v>
      </c>
      <c r="D42" s="73"/>
      <c r="E42" s="108"/>
      <c r="F42" s="109"/>
      <c r="G42" s="110"/>
      <c r="H42" s="66"/>
      <c r="I42" s="77"/>
      <c r="J42" s="80"/>
      <c r="K42" s="712"/>
      <c r="L42" s="712"/>
      <c r="M42" s="713"/>
      <c r="N42" s="69">
        <f t="shared" si="0"/>
        <v>0</v>
      </c>
      <c r="O42" s="29"/>
    </row>
    <row r="43" spans="1:15" ht="13.5" customHeight="1" hidden="1">
      <c r="A43" s="70">
        <f t="shared" si="1"/>
        <v>50</v>
      </c>
      <c r="B43" s="72">
        <f t="shared" si="1"/>
        <v>2</v>
      </c>
      <c r="C43" s="72">
        <f t="shared" si="2"/>
        <v>37</v>
      </c>
      <c r="D43" s="73"/>
      <c r="E43" s="108"/>
      <c r="F43" s="109"/>
      <c r="G43" s="110"/>
      <c r="H43" s="66"/>
      <c r="I43" s="77"/>
      <c r="J43" s="80"/>
      <c r="K43" s="712"/>
      <c r="L43" s="712"/>
      <c r="M43" s="713"/>
      <c r="N43" s="69">
        <f t="shared" si="0"/>
        <v>0</v>
      </c>
      <c r="O43" s="29"/>
    </row>
    <row r="44" spans="1:15" ht="13.5" customHeight="1" hidden="1">
      <c r="A44" s="70">
        <f t="shared" si="1"/>
        <v>50</v>
      </c>
      <c r="B44" s="72">
        <f t="shared" si="1"/>
        <v>2</v>
      </c>
      <c r="C44" s="72">
        <f t="shared" si="2"/>
        <v>38</v>
      </c>
      <c r="D44" s="73"/>
      <c r="E44" s="109"/>
      <c r="F44" s="109"/>
      <c r="G44" s="110"/>
      <c r="H44" s="66"/>
      <c r="I44" s="77"/>
      <c r="J44" s="80"/>
      <c r="K44" s="712"/>
      <c r="L44" s="712"/>
      <c r="M44" s="713"/>
      <c r="N44" s="69">
        <f t="shared" si="0"/>
        <v>0</v>
      </c>
      <c r="O44" s="29"/>
    </row>
    <row r="45" spans="1:15" ht="13.5" customHeight="1" hidden="1">
      <c r="A45" s="70">
        <f t="shared" si="1"/>
        <v>50</v>
      </c>
      <c r="B45" s="72">
        <f t="shared" si="1"/>
        <v>2</v>
      </c>
      <c r="C45" s="72">
        <f t="shared" si="2"/>
        <v>39</v>
      </c>
      <c r="D45" s="73"/>
      <c r="E45" s="109"/>
      <c r="F45" s="109"/>
      <c r="G45" s="110"/>
      <c r="H45" s="66"/>
      <c r="I45" s="77"/>
      <c r="J45" s="80"/>
      <c r="K45" s="712"/>
      <c r="L45" s="712"/>
      <c r="M45" s="713"/>
      <c r="N45" s="69">
        <f t="shared" si="0"/>
        <v>0</v>
      </c>
      <c r="O45" s="29"/>
    </row>
    <row r="46" spans="1:15" ht="13.5" customHeight="1" thickBot="1">
      <c r="A46" s="83">
        <f t="shared" si="1"/>
        <v>50</v>
      </c>
      <c r="B46" s="84">
        <f t="shared" si="1"/>
        <v>2</v>
      </c>
      <c r="C46" s="84">
        <f t="shared" si="2"/>
        <v>40</v>
      </c>
      <c r="D46" s="86"/>
      <c r="E46" s="111"/>
      <c r="F46" s="111"/>
      <c r="G46" s="112"/>
      <c r="H46" s="113"/>
      <c r="I46" s="114"/>
      <c r="J46" s="115"/>
      <c r="K46" s="714"/>
      <c r="L46" s="714"/>
      <c r="M46" s="715"/>
      <c r="N46" s="69">
        <f t="shared" si="0"/>
        <v>0</v>
      </c>
      <c r="O46" s="29"/>
    </row>
    <row r="47" spans="1:15" ht="6.75" customHeight="1" thickTop="1">
      <c r="A47" s="116"/>
      <c r="B47" s="116"/>
      <c r="C47" s="116"/>
      <c r="D47" s="116"/>
      <c r="E47" s="117"/>
      <c r="F47" s="117"/>
      <c r="G47" s="118"/>
      <c r="H47" s="119"/>
      <c r="I47" s="120"/>
      <c r="J47" s="40"/>
      <c r="K47" s="34"/>
      <c r="L47" s="34"/>
      <c r="M47" s="121"/>
      <c r="N47" s="122"/>
      <c r="O47" s="29"/>
    </row>
    <row r="48" spans="1:15" ht="12.75" customHeight="1">
      <c r="A48" s="123" t="s">
        <v>26</v>
      </c>
      <c r="B48" s="124"/>
      <c r="C48" s="124"/>
      <c r="D48" s="124"/>
      <c r="E48" s="125" t="s">
        <v>27</v>
      </c>
      <c r="F48" s="126"/>
      <c r="G48" s="127"/>
      <c r="H48" s="128"/>
      <c r="I48" s="129"/>
      <c r="J48" s="130"/>
      <c r="K48" s="130"/>
      <c r="L48" s="130"/>
      <c r="M48" s="131"/>
      <c r="O48" s="29"/>
    </row>
    <row r="49" spans="1:15" ht="12.75" customHeight="1">
      <c r="A49" s="132"/>
      <c r="B49" s="133"/>
      <c r="C49" s="133"/>
      <c r="D49" s="133"/>
      <c r="E49" s="134" t="s">
        <v>28</v>
      </c>
      <c r="F49" s="135"/>
      <c r="G49" s="136"/>
      <c r="H49" s="137"/>
      <c r="I49" s="138"/>
      <c r="J49" s="40"/>
      <c r="K49" s="40"/>
      <c r="L49" s="40"/>
      <c r="M49" s="139"/>
      <c r="N49" s="140"/>
      <c r="O49" s="29"/>
    </row>
    <row r="50" spans="1:15" ht="12.75" customHeight="1">
      <c r="A50" s="132"/>
      <c r="B50" s="133"/>
      <c r="C50" s="133"/>
      <c r="D50" s="133"/>
      <c r="E50" s="134" t="s">
        <v>29</v>
      </c>
      <c r="F50" s="135"/>
      <c r="G50" s="136"/>
      <c r="H50" s="137"/>
      <c r="I50" s="138"/>
      <c r="J50" s="40"/>
      <c r="K50" s="40"/>
      <c r="L50" s="40"/>
      <c r="M50" s="139"/>
      <c r="O50" s="29"/>
    </row>
    <row r="51" spans="1:15" ht="12.75" customHeight="1">
      <c r="A51" s="132"/>
      <c r="B51" s="133"/>
      <c r="C51" s="133"/>
      <c r="D51" s="133"/>
      <c r="E51" s="134" t="s">
        <v>30</v>
      </c>
      <c r="F51" s="135"/>
      <c r="G51" s="136"/>
      <c r="H51" s="137"/>
      <c r="I51" s="138"/>
      <c r="J51" s="40"/>
      <c r="K51" s="40"/>
      <c r="L51" s="40"/>
      <c r="M51" s="139"/>
      <c r="O51" s="29"/>
    </row>
    <row r="52" spans="1:15" ht="12.75" customHeight="1" hidden="1">
      <c r="A52" s="132"/>
      <c r="B52" s="133"/>
      <c r="C52" s="133"/>
      <c r="D52" s="133"/>
      <c r="E52" s="134"/>
      <c r="F52" s="135"/>
      <c r="G52" s="136"/>
      <c r="H52" s="137"/>
      <c r="I52" s="138"/>
      <c r="J52" s="40"/>
      <c r="K52" s="40"/>
      <c r="L52" s="40"/>
      <c r="M52" s="139"/>
      <c r="O52" s="29"/>
    </row>
    <row r="53" spans="1:15" ht="12.75" customHeight="1" hidden="1">
      <c r="A53" s="132"/>
      <c r="B53" s="133"/>
      <c r="C53" s="133"/>
      <c r="D53" s="133"/>
      <c r="E53" s="134"/>
      <c r="F53" s="135"/>
      <c r="G53" s="136"/>
      <c r="H53" s="137"/>
      <c r="I53" s="138"/>
      <c r="J53" s="40"/>
      <c r="K53" s="40"/>
      <c r="L53" s="40"/>
      <c r="M53" s="139"/>
      <c r="O53" s="29"/>
    </row>
    <row r="54" spans="1:15" ht="12.75" customHeight="1" hidden="1">
      <c r="A54" s="132"/>
      <c r="B54" s="133"/>
      <c r="C54" s="133"/>
      <c r="D54" s="133"/>
      <c r="E54" s="134"/>
      <c r="F54" s="135"/>
      <c r="G54" s="136"/>
      <c r="H54" s="137"/>
      <c r="I54" s="138"/>
      <c r="J54" s="40"/>
      <c r="K54" s="40"/>
      <c r="L54" s="40"/>
      <c r="M54" s="139"/>
      <c r="O54" s="29"/>
    </row>
    <row r="55" spans="1:15" ht="12.75" customHeight="1" hidden="1">
      <c r="A55" s="132"/>
      <c r="B55" s="133"/>
      <c r="C55" s="133"/>
      <c r="D55" s="133"/>
      <c r="E55" s="134"/>
      <c r="F55" s="135"/>
      <c r="G55" s="136"/>
      <c r="H55" s="137"/>
      <c r="I55" s="138"/>
      <c r="J55" s="40"/>
      <c r="K55" s="40"/>
      <c r="L55" s="40"/>
      <c r="M55" s="139"/>
      <c r="O55" s="29"/>
    </row>
    <row r="56" spans="1:15" ht="12.75" customHeight="1" hidden="1">
      <c r="A56" s="132"/>
      <c r="B56" s="133"/>
      <c r="C56" s="133"/>
      <c r="D56" s="133"/>
      <c r="E56" s="134"/>
      <c r="F56" s="135"/>
      <c r="G56" s="136"/>
      <c r="H56" s="137"/>
      <c r="I56" s="138"/>
      <c r="J56" s="40"/>
      <c r="K56" s="40"/>
      <c r="L56" s="40"/>
      <c r="M56" s="139"/>
      <c r="O56" s="29"/>
    </row>
    <row r="57" spans="1:15" ht="12.75" customHeight="1" hidden="1">
      <c r="A57" s="132"/>
      <c r="B57" s="133"/>
      <c r="C57" s="133"/>
      <c r="D57" s="133"/>
      <c r="E57" s="134"/>
      <c r="F57" s="135"/>
      <c r="G57" s="136"/>
      <c r="H57" s="137"/>
      <c r="I57" s="138"/>
      <c r="J57" s="40"/>
      <c r="K57" s="40"/>
      <c r="L57" s="40"/>
      <c r="M57" s="139"/>
      <c r="O57" s="29"/>
    </row>
    <row r="58" spans="1:15" ht="12.75" customHeight="1" hidden="1">
      <c r="A58" s="132"/>
      <c r="B58" s="133"/>
      <c r="C58" s="133"/>
      <c r="D58" s="133"/>
      <c r="E58" s="134"/>
      <c r="F58" s="135"/>
      <c r="G58" s="136"/>
      <c r="H58" s="137"/>
      <c r="I58" s="138"/>
      <c r="J58" s="40"/>
      <c r="K58" s="40"/>
      <c r="L58" s="40"/>
      <c r="M58" s="139"/>
      <c r="O58" s="29"/>
    </row>
    <row r="59" spans="1:15" ht="12.75" customHeight="1" hidden="1">
      <c r="A59" s="132"/>
      <c r="B59" s="133"/>
      <c r="C59" s="133"/>
      <c r="D59" s="133"/>
      <c r="E59" s="134"/>
      <c r="F59" s="135"/>
      <c r="G59" s="136"/>
      <c r="H59" s="137"/>
      <c r="I59" s="138"/>
      <c r="J59" s="40"/>
      <c r="K59" s="40"/>
      <c r="L59" s="40"/>
      <c r="M59" s="139"/>
      <c r="O59" s="29"/>
    </row>
    <row r="60" spans="1:15" ht="12.75" customHeight="1" hidden="1">
      <c r="A60" s="132"/>
      <c r="B60" s="133"/>
      <c r="C60" s="133"/>
      <c r="D60" s="133"/>
      <c r="E60" s="134"/>
      <c r="F60" s="135"/>
      <c r="G60" s="136"/>
      <c r="H60" s="137"/>
      <c r="I60" s="138"/>
      <c r="J60" s="40"/>
      <c r="K60" s="40"/>
      <c r="L60" s="40"/>
      <c r="M60" s="139"/>
      <c r="O60" s="29"/>
    </row>
    <row r="61" spans="1:15" ht="12.75" customHeight="1" hidden="1">
      <c r="A61" s="132"/>
      <c r="B61" s="133"/>
      <c r="C61" s="133"/>
      <c r="D61" s="133"/>
      <c r="E61" s="134"/>
      <c r="F61" s="135"/>
      <c r="G61" s="136"/>
      <c r="H61" s="137"/>
      <c r="I61" s="138"/>
      <c r="J61" s="40"/>
      <c r="K61" s="40"/>
      <c r="L61" s="40"/>
      <c r="M61" s="139"/>
      <c r="O61" s="29"/>
    </row>
    <row r="62" spans="1:15" ht="12.75" customHeight="1" hidden="1">
      <c r="A62" s="132"/>
      <c r="B62" s="133"/>
      <c r="C62" s="133"/>
      <c r="D62" s="133"/>
      <c r="E62" s="134"/>
      <c r="F62" s="135"/>
      <c r="G62" s="136"/>
      <c r="H62" s="137"/>
      <c r="I62" s="138"/>
      <c r="J62" s="40"/>
      <c r="K62" s="40"/>
      <c r="L62" s="40"/>
      <c r="M62" s="139"/>
      <c r="O62" s="29"/>
    </row>
    <row r="63" spans="1:15" ht="12.75" customHeight="1" hidden="1">
      <c r="A63" s="141"/>
      <c r="B63" s="142"/>
      <c r="C63" s="142"/>
      <c r="D63" s="142"/>
      <c r="E63" s="143"/>
      <c r="F63" s="144"/>
      <c r="G63" s="145"/>
      <c r="H63" s="146"/>
      <c r="I63" s="147"/>
      <c r="J63" s="148"/>
      <c r="K63" s="148"/>
      <c r="L63" s="148"/>
      <c r="M63" s="149"/>
      <c r="O63" s="29"/>
    </row>
    <row r="64" spans="1:15" ht="24.75" customHeight="1">
      <c r="A64" s="24" t="s">
        <v>31</v>
      </c>
      <c r="B64" s="24"/>
      <c r="C64" s="24"/>
      <c r="D64" s="24"/>
      <c r="E64" s="150"/>
      <c r="F64" s="150"/>
      <c r="G64" s="151"/>
      <c r="H64" s="152"/>
      <c r="I64" s="153"/>
      <c r="J64" s="154"/>
      <c r="K64" s="154"/>
      <c r="L64" s="154"/>
      <c r="M64" s="155"/>
      <c r="O64" s="29"/>
    </row>
    <row r="65" spans="1:15" ht="12.75" customHeight="1">
      <c r="A65" s="716" t="s">
        <v>11</v>
      </c>
      <c r="B65" s="717"/>
      <c r="C65" s="717"/>
      <c r="D65" s="718"/>
      <c r="E65" s="31"/>
      <c r="F65" s="31"/>
      <c r="G65" s="32"/>
      <c r="H65" s="33" t="s">
        <v>12</v>
      </c>
      <c r="I65" s="33" t="s">
        <v>32</v>
      </c>
      <c r="J65" s="30" t="s">
        <v>33</v>
      </c>
      <c r="K65" s="716" t="s">
        <v>15</v>
      </c>
      <c r="L65" s="717"/>
      <c r="M65" s="718"/>
      <c r="N65" s="156" t="s">
        <v>34</v>
      </c>
      <c r="O65" s="29"/>
    </row>
    <row r="66" spans="1:15" ht="12.75" customHeight="1">
      <c r="A66" s="36"/>
      <c r="B66" s="37"/>
      <c r="C66" s="37"/>
      <c r="D66" s="38"/>
      <c r="E66" s="24" t="s">
        <v>17</v>
      </c>
      <c r="F66" s="24"/>
      <c r="G66" s="26"/>
      <c r="H66" s="39"/>
      <c r="I66" s="39" t="s">
        <v>35</v>
      </c>
      <c r="J66" s="36" t="s">
        <v>36</v>
      </c>
      <c r="K66" s="706" t="s">
        <v>20</v>
      </c>
      <c r="L66" s="707"/>
      <c r="M66" s="708"/>
      <c r="N66" s="157" t="s">
        <v>37</v>
      </c>
      <c r="O66" s="29"/>
    </row>
    <row r="67" spans="1:15" ht="12.75" customHeight="1">
      <c r="A67" s="709" t="s">
        <v>22</v>
      </c>
      <c r="B67" s="710"/>
      <c r="C67" s="710"/>
      <c r="D67" s="711"/>
      <c r="E67" s="46"/>
      <c r="F67" s="46"/>
      <c r="G67" s="47"/>
      <c r="H67" s="48" t="s">
        <v>23</v>
      </c>
      <c r="I67" s="48" t="s">
        <v>38</v>
      </c>
      <c r="J67" s="44" t="s">
        <v>39</v>
      </c>
      <c r="K67" s="709" t="s">
        <v>24</v>
      </c>
      <c r="L67" s="710"/>
      <c r="M67" s="711"/>
      <c r="N67" s="158" t="s">
        <v>25</v>
      </c>
      <c r="O67" s="29"/>
    </row>
    <row r="68" spans="1:15" ht="12.75" customHeight="1" thickBot="1">
      <c r="A68" s="45"/>
      <c r="B68" s="45"/>
      <c r="C68" s="45"/>
      <c r="D68" s="45"/>
      <c r="E68" s="46"/>
      <c r="F68" s="46"/>
      <c r="G68" s="47"/>
      <c r="H68" s="45"/>
      <c r="I68" s="37"/>
      <c r="J68" s="45"/>
      <c r="K68" s="45"/>
      <c r="L68" s="45"/>
      <c r="M68" s="45"/>
      <c r="N68" s="159"/>
      <c r="O68" s="29"/>
    </row>
    <row r="69" spans="1:15" ht="12.75" customHeight="1" thickTop="1">
      <c r="A69" s="93">
        <f>A46</f>
        <v>50</v>
      </c>
      <c r="B69" s="61">
        <f>B46</f>
        <v>2</v>
      </c>
      <c r="C69" s="61">
        <f>C46+1</f>
        <v>41</v>
      </c>
      <c r="D69" s="62"/>
      <c r="E69" s="160"/>
      <c r="F69" s="160"/>
      <c r="G69" s="161"/>
      <c r="H69" s="162"/>
      <c r="I69" s="163"/>
      <c r="J69" s="164">
        <v>8011</v>
      </c>
      <c r="K69" s="656" t="s">
        <v>40</v>
      </c>
      <c r="L69" s="657"/>
      <c r="M69" s="658"/>
      <c r="N69" s="159"/>
      <c r="O69" s="29"/>
    </row>
    <row r="70" spans="1:15" ht="12.75" customHeight="1">
      <c r="A70" s="70">
        <f aca="true" t="shared" si="3" ref="A70:B78">A69</f>
        <v>50</v>
      </c>
      <c r="B70" s="72">
        <f t="shared" si="3"/>
        <v>2</v>
      </c>
      <c r="C70" s="61">
        <f aca="true" t="shared" si="4" ref="C70:C78">C69+1</f>
        <v>42</v>
      </c>
      <c r="D70" s="73"/>
      <c r="E70" s="165"/>
      <c r="F70" s="166"/>
      <c r="G70" s="167"/>
      <c r="H70" s="168"/>
      <c r="I70" s="169"/>
      <c r="J70" s="164">
        <f aca="true" t="shared" si="5" ref="J70:J78">J69+1</f>
        <v>8012</v>
      </c>
      <c r="K70" s="703" t="s">
        <v>40</v>
      </c>
      <c r="L70" s="704"/>
      <c r="M70" s="705"/>
      <c r="N70" s="159"/>
      <c r="O70" s="29"/>
    </row>
    <row r="71" spans="1:15" ht="12.75" customHeight="1" hidden="1">
      <c r="A71" s="70">
        <f t="shared" si="3"/>
        <v>50</v>
      </c>
      <c r="B71" s="72">
        <f t="shared" si="3"/>
        <v>2</v>
      </c>
      <c r="C71" s="61">
        <f t="shared" si="4"/>
        <v>43</v>
      </c>
      <c r="D71" s="73"/>
      <c r="E71" s="170"/>
      <c r="F71" s="171"/>
      <c r="G71" s="167"/>
      <c r="H71" s="168"/>
      <c r="I71" s="172"/>
      <c r="J71" s="164">
        <f t="shared" si="5"/>
        <v>8013</v>
      </c>
      <c r="K71" s="703"/>
      <c r="L71" s="704"/>
      <c r="M71" s="705"/>
      <c r="N71" s="159"/>
      <c r="O71" s="29"/>
    </row>
    <row r="72" spans="1:15" ht="12.75" customHeight="1" hidden="1">
      <c r="A72" s="70">
        <f t="shared" si="3"/>
        <v>50</v>
      </c>
      <c r="B72" s="72">
        <f t="shared" si="3"/>
        <v>2</v>
      </c>
      <c r="C72" s="61">
        <f t="shared" si="4"/>
        <v>44</v>
      </c>
      <c r="D72" s="73"/>
      <c r="E72" s="173"/>
      <c r="F72" s="173"/>
      <c r="G72" s="174"/>
      <c r="H72" s="168"/>
      <c r="I72" s="172"/>
      <c r="J72" s="164">
        <f t="shared" si="5"/>
        <v>8014</v>
      </c>
      <c r="K72" s="703"/>
      <c r="L72" s="704"/>
      <c r="M72" s="705"/>
      <c r="N72" s="159"/>
      <c r="O72" s="29"/>
    </row>
    <row r="73" spans="1:15" ht="12.75" customHeight="1" hidden="1">
      <c r="A73" s="70">
        <f t="shared" si="3"/>
        <v>50</v>
      </c>
      <c r="B73" s="72">
        <f t="shared" si="3"/>
        <v>2</v>
      </c>
      <c r="C73" s="61">
        <f t="shared" si="4"/>
        <v>45</v>
      </c>
      <c r="D73" s="73"/>
      <c r="E73" s="173"/>
      <c r="F73" s="173"/>
      <c r="G73" s="175"/>
      <c r="H73" s="176"/>
      <c r="I73" s="177"/>
      <c r="J73" s="164">
        <f t="shared" si="5"/>
        <v>8015</v>
      </c>
      <c r="K73" s="703"/>
      <c r="L73" s="704"/>
      <c r="M73" s="705"/>
      <c r="N73" s="159"/>
      <c r="O73" s="29"/>
    </row>
    <row r="74" spans="1:15" ht="12.75" customHeight="1" hidden="1">
      <c r="A74" s="70">
        <f t="shared" si="3"/>
        <v>50</v>
      </c>
      <c r="B74" s="72">
        <f t="shared" si="3"/>
        <v>2</v>
      </c>
      <c r="C74" s="61">
        <f t="shared" si="4"/>
        <v>46</v>
      </c>
      <c r="D74" s="73"/>
      <c r="E74" s="178"/>
      <c r="F74" s="178"/>
      <c r="G74" s="175"/>
      <c r="H74" s="179"/>
      <c r="I74" s="177" t="s">
        <v>41</v>
      </c>
      <c r="J74" s="164">
        <f t="shared" si="5"/>
        <v>8016</v>
      </c>
      <c r="K74" s="703"/>
      <c r="L74" s="704"/>
      <c r="M74" s="705"/>
      <c r="N74" s="159"/>
      <c r="O74" s="29"/>
    </row>
    <row r="75" spans="1:15" ht="12.75" customHeight="1" hidden="1">
      <c r="A75" s="70">
        <f t="shared" si="3"/>
        <v>50</v>
      </c>
      <c r="B75" s="72">
        <f t="shared" si="3"/>
        <v>2</v>
      </c>
      <c r="C75" s="61">
        <f t="shared" si="4"/>
        <v>47</v>
      </c>
      <c r="D75" s="73"/>
      <c r="E75" s="178"/>
      <c r="F75" s="178"/>
      <c r="G75" s="175"/>
      <c r="H75" s="179"/>
      <c r="I75" s="177"/>
      <c r="J75" s="164">
        <f t="shared" si="5"/>
        <v>8017</v>
      </c>
      <c r="K75" s="703"/>
      <c r="L75" s="704"/>
      <c r="M75" s="705"/>
      <c r="N75" s="159"/>
      <c r="O75" s="29"/>
    </row>
    <row r="76" spans="1:15" ht="12.75" customHeight="1" hidden="1">
      <c r="A76" s="70">
        <f t="shared" si="3"/>
        <v>50</v>
      </c>
      <c r="B76" s="72">
        <f t="shared" si="3"/>
        <v>2</v>
      </c>
      <c r="C76" s="61">
        <f t="shared" si="4"/>
        <v>48</v>
      </c>
      <c r="D76" s="73"/>
      <c r="E76" s="178"/>
      <c r="F76" s="178"/>
      <c r="G76" s="175"/>
      <c r="H76" s="179"/>
      <c r="I76" s="177"/>
      <c r="J76" s="164">
        <f t="shared" si="5"/>
        <v>8018</v>
      </c>
      <c r="K76" s="703"/>
      <c r="L76" s="704"/>
      <c r="M76" s="705"/>
      <c r="N76" s="159"/>
      <c r="O76" s="29"/>
    </row>
    <row r="77" spans="1:15" ht="12.75" customHeight="1" hidden="1">
      <c r="A77" s="70">
        <f t="shared" si="3"/>
        <v>50</v>
      </c>
      <c r="B77" s="72">
        <f t="shared" si="3"/>
        <v>2</v>
      </c>
      <c r="C77" s="61">
        <f t="shared" si="4"/>
        <v>49</v>
      </c>
      <c r="D77" s="73"/>
      <c r="E77" s="180"/>
      <c r="F77" s="109"/>
      <c r="G77" s="175"/>
      <c r="H77" s="179"/>
      <c r="I77" s="177"/>
      <c r="J77" s="164">
        <f t="shared" si="5"/>
        <v>8019</v>
      </c>
      <c r="K77" s="703"/>
      <c r="L77" s="704"/>
      <c r="M77" s="705"/>
      <c r="N77" s="159"/>
      <c r="O77" s="29"/>
    </row>
    <row r="78" spans="1:15" ht="12.75" customHeight="1" hidden="1">
      <c r="A78" s="83">
        <f t="shared" si="3"/>
        <v>50</v>
      </c>
      <c r="B78" s="84">
        <f t="shared" si="3"/>
        <v>2</v>
      </c>
      <c r="C78" s="84">
        <f t="shared" si="4"/>
        <v>50</v>
      </c>
      <c r="D78" s="86"/>
      <c r="E78" s="181"/>
      <c r="F78" s="182"/>
      <c r="G78" s="183"/>
      <c r="H78" s="113"/>
      <c r="I78" s="184"/>
      <c r="J78" s="185">
        <f t="shared" si="5"/>
        <v>8020</v>
      </c>
      <c r="K78" s="660"/>
      <c r="L78" s="661"/>
      <c r="M78" s="662"/>
      <c r="N78" s="159"/>
      <c r="O78" s="29"/>
    </row>
    <row r="79" spans="1:15" ht="6.75" customHeight="1" thickBot="1">
      <c r="A79" s="186"/>
      <c r="B79" s="186"/>
      <c r="C79" s="186"/>
      <c r="D79" s="186"/>
      <c r="E79" s="187"/>
      <c r="F79" s="187"/>
      <c r="G79" s="188"/>
      <c r="H79" s="186"/>
      <c r="I79" s="186"/>
      <c r="J79" s="186"/>
      <c r="K79" s="189"/>
      <c r="L79" s="189"/>
      <c r="M79" s="189"/>
      <c r="N79" s="159"/>
      <c r="O79" s="29"/>
    </row>
    <row r="80" spans="1:15" ht="13.5" customHeight="1" thickTop="1">
      <c r="A80" s="666">
        <f>A78</f>
        <v>50</v>
      </c>
      <c r="B80" s="668">
        <f>B78</f>
        <v>2</v>
      </c>
      <c r="C80" s="668">
        <f>C78+1</f>
        <v>51</v>
      </c>
      <c r="D80" s="94"/>
      <c r="E80" s="674" t="s">
        <v>42</v>
      </c>
      <c r="F80" s="675"/>
      <c r="G80" s="190" t="s">
        <v>43</v>
      </c>
      <c r="H80" s="191" t="s">
        <v>44</v>
      </c>
      <c r="I80" s="192">
        <v>26.682</v>
      </c>
      <c r="J80" s="193">
        <f>J78+1</f>
        <v>8021</v>
      </c>
      <c r="K80" s="656" t="s">
        <v>40</v>
      </c>
      <c r="L80" s="657"/>
      <c r="M80" s="658"/>
      <c r="N80" s="702">
        <f>I80*I81</f>
        <v>1285.0051199999998</v>
      </c>
      <c r="O80" s="29"/>
    </row>
    <row r="81" spans="1:15" ht="13.5" customHeight="1">
      <c r="A81" s="667"/>
      <c r="B81" s="669"/>
      <c r="C81" s="669"/>
      <c r="D81" s="86"/>
      <c r="E81" s="676"/>
      <c r="F81" s="677"/>
      <c r="G81" s="197" t="s">
        <v>45</v>
      </c>
      <c r="H81" s="113" t="s">
        <v>46</v>
      </c>
      <c r="I81" s="198">
        <v>48.16</v>
      </c>
      <c r="J81" s="199">
        <v>8051</v>
      </c>
      <c r="K81" s="660" t="s">
        <v>47</v>
      </c>
      <c r="L81" s="661"/>
      <c r="M81" s="662"/>
      <c r="N81" s="702"/>
      <c r="O81" s="29"/>
    </row>
    <row r="82" spans="1:15" ht="13.5" customHeight="1">
      <c r="A82" s="666">
        <f>A80</f>
        <v>50</v>
      </c>
      <c r="B82" s="668">
        <f>B80</f>
        <v>2</v>
      </c>
      <c r="C82" s="668">
        <f>C80+1</f>
        <v>52</v>
      </c>
      <c r="D82" s="94"/>
      <c r="E82" s="674" t="s">
        <v>48</v>
      </c>
      <c r="F82" s="675"/>
      <c r="G82" s="190" t="s">
        <v>43</v>
      </c>
      <c r="H82" s="191" t="s">
        <v>44</v>
      </c>
      <c r="I82" s="200">
        <v>0.207</v>
      </c>
      <c r="J82" s="193">
        <f aca="true" t="shared" si="6" ref="J82:J135">J80+1</f>
        <v>8022</v>
      </c>
      <c r="K82" s="656"/>
      <c r="L82" s="657"/>
      <c r="M82" s="658"/>
      <c r="N82" s="702">
        <f>I82*I83</f>
        <v>164.99990699999998</v>
      </c>
      <c r="O82" s="29"/>
    </row>
    <row r="83" spans="1:15" ht="13.5" customHeight="1">
      <c r="A83" s="667"/>
      <c r="B83" s="669"/>
      <c r="C83" s="669"/>
      <c r="D83" s="86"/>
      <c r="E83" s="676"/>
      <c r="F83" s="677"/>
      <c r="G83" s="197" t="s">
        <v>49</v>
      </c>
      <c r="H83" s="113" t="s">
        <v>46</v>
      </c>
      <c r="I83" s="198">
        <v>797.101</v>
      </c>
      <c r="J83" s="199">
        <f t="shared" si="6"/>
        <v>8052</v>
      </c>
      <c r="K83" s="660"/>
      <c r="L83" s="661"/>
      <c r="M83" s="662"/>
      <c r="N83" s="702"/>
      <c r="O83" s="29"/>
    </row>
    <row r="84" spans="1:15" ht="13.5" customHeight="1" hidden="1">
      <c r="A84" s="666">
        <f>A82</f>
        <v>50</v>
      </c>
      <c r="B84" s="668">
        <f>B82</f>
        <v>2</v>
      </c>
      <c r="C84" s="668">
        <f>C82+1</f>
        <v>53</v>
      </c>
      <c r="D84" s="94"/>
      <c r="E84" s="674"/>
      <c r="F84" s="675"/>
      <c r="G84" s="190"/>
      <c r="H84" s="191"/>
      <c r="I84" s="200"/>
      <c r="J84" s="193">
        <f t="shared" si="6"/>
        <v>8023</v>
      </c>
      <c r="K84" s="656"/>
      <c r="L84" s="657"/>
      <c r="M84" s="658"/>
      <c r="N84" s="659">
        <f>I84*I85</f>
        <v>0</v>
      </c>
      <c r="O84" s="29"/>
    </row>
    <row r="85" spans="1:15" ht="13.5" customHeight="1" hidden="1">
      <c r="A85" s="667"/>
      <c r="B85" s="669"/>
      <c r="C85" s="669"/>
      <c r="D85" s="86"/>
      <c r="E85" s="676"/>
      <c r="F85" s="677"/>
      <c r="G85" s="197"/>
      <c r="H85" s="113"/>
      <c r="I85" s="198"/>
      <c r="J85" s="199">
        <f t="shared" si="6"/>
        <v>8053</v>
      </c>
      <c r="K85" s="660"/>
      <c r="L85" s="661"/>
      <c r="M85" s="662"/>
      <c r="N85" s="659"/>
      <c r="O85" s="29"/>
    </row>
    <row r="86" spans="1:15" ht="13.5" customHeight="1" hidden="1">
      <c r="A86" s="666">
        <f>A84</f>
        <v>50</v>
      </c>
      <c r="B86" s="668">
        <f>B84</f>
        <v>2</v>
      </c>
      <c r="C86" s="668">
        <f>C84+1</f>
        <v>54</v>
      </c>
      <c r="D86" s="94"/>
      <c r="E86" s="674"/>
      <c r="F86" s="675"/>
      <c r="G86" s="190"/>
      <c r="H86" s="191"/>
      <c r="I86" s="202"/>
      <c r="J86" s="193">
        <f t="shared" si="6"/>
        <v>8024</v>
      </c>
      <c r="K86" s="656"/>
      <c r="L86" s="657"/>
      <c r="M86" s="658"/>
      <c r="N86" s="659">
        <f>I86*I87</f>
        <v>0</v>
      </c>
      <c r="O86" s="29"/>
    </row>
    <row r="87" spans="1:15" ht="13.5" customHeight="1" hidden="1">
      <c r="A87" s="667"/>
      <c r="B87" s="669"/>
      <c r="C87" s="669"/>
      <c r="D87" s="86"/>
      <c r="E87" s="676"/>
      <c r="F87" s="677"/>
      <c r="G87" s="197"/>
      <c r="H87" s="113"/>
      <c r="I87" s="198"/>
      <c r="J87" s="199">
        <f t="shared" si="6"/>
        <v>8054</v>
      </c>
      <c r="K87" s="660"/>
      <c r="L87" s="661"/>
      <c r="M87" s="662"/>
      <c r="N87" s="659"/>
      <c r="O87" s="29"/>
    </row>
    <row r="88" spans="1:15" ht="13.5" customHeight="1" hidden="1">
      <c r="A88" s="666">
        <f>A86</f>
        <v>50</v>
      </c>
      <c r="B88" s="668">
        <f>B86</f>
        <v>2</v>
      </c>
      <c r="C88" s="668">
        <f>C86+1</f>
        <v>55</v>
      </c>
      <c r="D88" s="94"/>
      <c r="E88" s="674"/>
      <c r="F88" s="675"/>
      <c r="G88" s="190"/>
      <c r="H88" s="191"/>
      <c r="I88" s="202"/>
      <c r="J88" s="193">
        <f t="shared" si="6"/>
        <v>8025</v>
      </c>
      <c r="K88" s="656"/>
      <c r="L88" s="657"/>
      <c r="M88" s="658"/>
      <c r="N88" s="659">
        <f>I88*I89</f>
        <v>0</v>
      </c>
      <c r="O88" s="29"/>
    </row>
    <row r="89" spans="1:15" ht="13.5" customHeight="1" hidden="1">
      <c r="A89" s="667"/>
      <c r="B89" s="669"/>
      <c r="C89" s="669"/>
      <c r="D89" s="86"/>
      <c r="E89" s="676"/>
      <c r="F89" s="677"/>
      <c r="G89" s="197"/>
      <c r="H89" s="113"/>
      <c r="I89" s="198"/>
      <c r="J89" s="199">
        <f t="shared" si="6"/>
        <v>8055</v>
      </c>
      <c r="K89" s="660"/>
      <c r="L89" s="661"/>
      <c r="M89" s="662"/>
      <c r="N89" s="659"/>
      <c r="O89" s="29"/>
    </row>
    <row r="90" spans="1:15" ht="13.5" customHeight="1" hidden="1">
      <c r="A90" s="666">
        <f>A88</f>
        <v>50</v>
      </c>
      <c r="B90" s="668">
        <f>B88</f>
        <v>2</v>
      </c>
      <c r="C90" s="668">
        <f>C88+1</f>
        <v>56</v>
      </c>
      <c r="D90" s="94"/>
      <c r="E90" s="674"/>
      <c r="F90" s="675"/>
      <c r="G90" s="190"/>
      <c r="H90" s="191"/>
      <c r="I90" s="202"/>
      <c r="J90" s="193">
        <f t="shared" si="6"/>
        <v>8026</v>
      </c>
      <c r="K90" s="656"/>
      <c r="L90" s="657"/>
      <c r="M90" s="658"/>
      <c r="N90" s="659">
        <f>I90*I91</f>
        <v>0</v>
      </c>
      <c r="O90" s="29"/>
    </row>
    <row r="91" spans="1:15" ht="13.5" customHeight="1" hidden="1">
      <c r="A91" s="667"/>
      <c r="B91" s="669"/>
      <c r="C91" s="669"/>
      <c r="D91" s="86"/>
      <c r="E91" s="676"/>
      <c r="F91" s="677"/>
      <c r="G91" s="197"/>
      <c r="H91" s="113"/>
      <c r="I91" s="203"/>
      <c r="J91" s="199">
        <f t="shared" si="6"/>
        <v>8056</v>
      </c>
      <c r="K91" s="660"/>
      <c r="L91" s="661"/>
      <c r="M91" s="662"/>
      <c r="N91" s="659"/>
      <c r="O91" s="29"/>
    </row>
    <row r="92" spans="1:15" ht="13.5" customHeight="1" hidden="1">
      <c r="A92" s="666">
        <f>A90</f>
        <v>50</v>
      </c>
      <c r="B92" s="668">
        <f>B90</f>
        <v>2</v>
      </c>
      <c r="C92" s="668">
        <f>C90+1</f>
        <v>57</v>
      </c>
      <c r="D92" s="94"/>
      <c r="E92" s="674"/>
      <c r="F92" s="675"/>
      <c r="G92" s="190"/>
      <c r="H92" s="191"/>
      <c r="I92" s="202"/>
      <c r="J92" s="193">
        <f t="shared" si="6"/>
        <v>8027</v>
      </c>
      <c r="K92" s="656"/>
      <c r="L92" s="657"/>
      <c r="M92" s="658"/>
      <c r="N92" s="659">
        <f>I92*I93</f>
        <v>0</v>
      </c>
      <c r="O92" s="29"/>
    </row>
    <row r="93" spans="1:15" ht="13.5" customHeight="1" hidden="1">
      <c r="A93" s="667"/>
      <c r="B93" s="669"/>
      <c r="C93" s="669"/>
      <c r="D93" s="86"/>
      <c r="E93" s="676"/>
      <c r="F93" s="677"/>
      <c r="G93" s="197"/>
      <c r="H93" s="113"/>
      <c r="I93" s="203"/>
      <c r="J93" s="199">
        <f t="shared" si="6"/>
        <v>8057</v>
      </c>
      <c r="K93" s="660"/>
      <c r="L93" s="661"/>
      <c r="M93" s="662"/>
      <c r="N93" s="659"/>
      <c r="O93" s="29"/>
    </row>
    <row r="94" spans="1:15" ht="13.5" customHeight="1" hidden="1">
      <c r="A94" s="666">
        <f>A92</f>
        <v>50</v>
      </c>
      <c r="B94" s="668">
        <f>B92</f>
        <v>2</v>
      </c>
      <c r="C94" s="668">
        <f>C92+1</f>
        <v>58</v>
      </c>
      <c r="D94" s="94"/>
      <c r="E94" s="674"/>
      <c r="F94" s="675"/>
      <c r="G94" s="190" t="s">
        <v>43</v>
      </c>
      <c r="H94" s="204" t="s">
        <v>50</v>
      </c>
      <c r="I94" s="200">
        <v>0</v>
      </c>
      <c r="J94" s="193">
        <f t="shared" si="6"/>
        <v>8028</v>
      </c>
      <c r="K94" s="656" t="s">
        <v>40</v>
      </c>
      <c r="L94" s="657"/>
      <c r="M94" s="658"/>
      <c r="N94" s="659">
        <f>I94*I95</f>
        <v>0</v>
      </c>
      <c r="O94" s="29"/>
    </row>
    <row r="95" spans="1:15" ht="13.5" customHeight="1" hidden="1">
      <c r="A95" s="667"/>
      <c r="B95" s="669"/>
      <c r="C95" s="669"/>
      <c r="D95" s="86"/>
      <c r="E95" s="676"/>
      <c r="F95" s="677"/>
      <c r="G95" s="197" t="s">
        <v>45</v>
      </c>
      <c r="H95" s="205" t="s">
        <v>51</v>
      </c>
      <c r="I95" s="203">
        <v>0</v>
      </c>
      <c r="J95" s="199">
        <f t="shared" si="6"/>
        <v>8058</v>
      </c>
      <c r="K95" s="660" t="s">
        <v>47</v>
      </c>
      <c r="L95" s="661"/>
      <c r="M95" s="662"/>
      <c r="N95" s="659"/>
      <c r="O95" s="29"/>
    </row>
    <row r="96" spans="1:15" ht="13.5" customHeight="1" hidden="1">
      <c r="A96" s="666">
        <f>A94</f>
        <v>50</v>
      </c>
      <c r="B96" s="668">
        <f>B94</f>
        <v>2</v>
      </c>
      <c r="C96" s="668">
        <f>C94+1</f>
        <v>59</v>
      </c>
      <c r="D96" s="94"/>
      <c r="E96" s="674"/>
      <c r="F96" s="675"/>
      <c r="G96" s="190" t="s">
        <v>43</v>
      </c>
      <c r="H96" s="204" t="s">
        <v>50</v>
      </c>
      <c r="I96" s="200">
        <v>0</v>
      </c>
      <c r="J96" s="193">
        <f t="shared" si="6"/>
        <v>8029</v>
      </c>
      <c r="K96" s="656" t="s">
        <v>40</v>
      </c>
      <c r="L96" s="657"/>
      <c r="M96" s="658"/>
      <c r="N96" s="659">
        <f>I96*I97</f>
        <v>0</v>
      </c>
      <c r="O96" s="29"/>
    </row>
    <row r="97" spans="1:15" ht="13.5" customHeight="1" hidden="1">
      <c r="A97" s="667"/>
      <c r="B97" s="669"/>
      <c r="C97" s="669"/>
      <c r="D97" s="86"/>
      <c r="E97" s="676"/>
      <c r="F97" s="677"/>
      <c r="G97" s="197" t="s">
        <v>45</v>
      </c>
      <c r="H97" s="205" t="s">
        <v>51</v>
      </c>
      <c r="I97" s="203">
        <v>0</v>
      </c>
      <c r="J97" s="199">
        <f t="shared" si="6"/>
        <v>8059</v>
      </c>
      <c r="K97" s="660" t="s">
        <v>47</v>
      </c>
      <c r="L97" s="661"/>
      <c r="M97" s="662"/>
      <c r="N97" s="659"/>
      <c r="O97" s="29"/>
    </row>
    <row r="98" spans="1:15" ht="13.5" customHeight="1" hidden="1">
      <c r="A98" s="693">
        <f>A96</f>
        <v>50</v>
      </c>
      <c r="B98" s="694">
        <f>B96</f>
        <v>2</v>
      </c>
      <c r="C98" s="694">
        <f>C96+1</f>
        <v>60</v>
      </c>
      <c r="D98" s="94"/>
      <c r="E98" s="695"/>
      <c r="F98" s="696"/>
      <c r="G98" s="207" t="s">
        <v>52</v>
      </c>
      <c r="H98" s="39" t="s">
        <v>53</v>
      </c>
      <c r="I98" s="208">
        <v>0</v>
      </c>
      <c r="J98" s="209">
        <f t="shared" si="6"/>
        <v>8030</v>
      </c>
      <c r="K98" s="690" t="s">
        <v>40</v>
      </c>
      <c r="L98" s="691"/>
      <c r="M98" s="692"/>
      <c r="N98" s="659">
        <f>I98*I99</f>
        <v>0</v>
      </c>
      <c r="O98" s="29"/>
    </row>
    <row r="99" spans="1:15" ht="13.5" customHeight="1" hidden="1">
      <c r="A99" s="667"/>
      <c r="B99" s="669"/>
      <c r="C99" s="669"/>
      <c r="D99" s="86"/>
      <c r="E99" s="676"/>
      <c r="F99" s="677"/>
      <c r="G99" s="197" t="s">
        <v>45</v>
      </c>
      <c r="H99" s="113" t="s">
        <v>54</v>
      </c>
      <c r="I99" s="203">
        <v>0</v>
      </c>
      <c r="J99" s="199">
        <f t="shared" si="6"/>
        <v>8060</v>
      </c>
      <c r="K99" s="660" t="s">
        <v>47</v>
      </c>
      <c r="L99" s="661"/>
      <c r="M99" s="662"/>
      <c r="N99" s="659"/>
      <c r="O99" s="29"/>
    </row>
    <row r="100" spans="1:15" ht="13.5" customHeight="1" hidden="1">
      <c r="A100" s="666">
        <f>A98</f>
        <v>50</v>
      </c>
      <c r="B100" s="668">
        <f>B98</f>
        <v>2</v>
      </c>
      <c r="C100" s="668">
        <f>C98+1</f>
        <v>61</v>
      </c>
      <c r="D100" s="94"/>
      <c r="E100" s="674"/>
      <c r="F100" s="675"/>
      <c r="G100" s="190" t="s">
        <v>55</v>
      </c>
      <c r="H100" s="39" t="s">
        <v>56</v>
      </c>
      <c r="I100" s="200">
        <v>0</v>
      </c>
      <c r="J100" s="193">
        <f t="shared" si="6"/>
        <v>8031</v>
      </c>
      <c r="K100" s="656" t="s">
        <v>40</v>
      </c>
      <c r="L100" s="657"/>
      <c r="M100" s="658"/>
      <c r="N100" s="659">
        <f>I100*I101</f>
        <v>0</v>
      </c>
      <c r="O100" s="29"/>
    </row>
    <row r="101" spans="1:15" ht="13.5" customHeight="1" hidden="1">
      <c r="A101" s="667"/>
      <c r="B101" s="669"/>
      <c r="C101" s="669"/>
      <c r="D101" s="86"/>
      <c r="E101" s="676"/>
      <c r="F101" s="677"/>
      <c r="G101" s="197" t="s">
        <v>45</v>
      </c>
      <c r="H101" s="113" t="s">
        <v>57</v>
      </c>
      <c r="I101" s="203">
        <v>0</v>
      </c>
      <c r="J101" s="199">
        <f t="shared" si="6"/>
        <v>8061</v>
      </c>
      <c r="K101" s="660" t="s">
        <v>47</v>
      </c>
      <c r="L101" s="661"/>
      <c r="M101" s="662"/>
      <c r="N101" s="659"/>
      <c r="O101" s="29"/>
    </row>
    <row r="102" spans="1:15" ht="13.5" customHeight="1" hidden="1">
      <c r="A102" s="666">
        <f>A100</f>
        <v>50</v>
      </c>
      <c r="B102" s="668">
        <f>B100</f>
        <v>2</v>
      </c>
      <c r="C102" s="668">
        <f>C100+1</f>
        <v>62</v>
      </c>
      <c r="D102" s="94"/>
      <c r="E102" s="674"/>
      <c r="F102" s="675"/>
      <c r="G102" s="190" t="s">
        <v>55</v>
      </c>
      <c r="H102" s="39" t="s">
        <v>56</v>
      </c>
      <c r="I102" s="200">
        <v>0</v>
      </c>
      <c r="J102" s="193">
        <f t="shared" si="6"/>
        <v>8032</v>
      </c>
      <c r="K102" s="656" t="s">
        <v>40</v>
      </c>
      <c r="L102" s="657"/>
      <c r="M102" s="658"/>
      <c r="N102" s="659">
        <f>I102*I103</f>
        <v>0</v>
      </c>
      <c r="O102" s="29"/>
    </row>
    <row r="103" spans="1:15" ht="13.5" customHeight="1" hidden="1">
      <c r="A103" s="667"/>
      <c r="B103" s="669"/>
      <c r="C103" s="669"/>
      <c r="D103" s="86"/>
      <c r="E103" s="676"/>
      <c r="F103" s="677"/>
      <c r="G103" s="197" t="s">
        <v>45</v>
      </c>
      <c r="H103" s="113" t="s">
        <v>57</v>
      </c>
      <c r="I103" s="203">
        <v>0</v>
      </c>
      <c r="J103" s="199">
        <f t="shared" si="6"/>
        <v>8062</v>
      </c>
      <c r="K103" s="660" t="s">
        <v>47</v>
      </c>
      <c r="L103" s="661"/>
      <c r="M103" s="662"/>
      <c r="N103" s="659"/>
      <c r="O103" s="29"/>
    </row>
    <row r="104" spans="1:15" ht="13.5" customHeight="1" hidden="1">
      <c r="A104" s="666">
        <f>A102</f>
        <v>50</v>
      </c>
      <c r="B104" s="668">
        <f>B102</f>
        <v>2</v>
      </c>
      <c r="C104" s="668">
        <f>C102+1</f>
        <v>63</v>
      </c>
      <c r="D104" s="62"/>
      <c r="E104" s="674"/>
      <c r="F104" s="675"/>
      <c r="G104" s="190" t="s">
        <v>55</v>
      </c>
      <c r="H104" s="39" t="s">
        <v>56</v>
      </c>
      <c r="I104" s="200">
        <v>0</v>
      </c>
      <c r="J104" s="193">
        <f t="shared" si="6"/>
        <v>8033</v>
      </c>
      <c r="K104" s="656" t="s">
        <v>40</v>
      </c>
      <c r="L104" s="657"/>
      <c r="M104" s="658"/>
      <c r="N104" s="659">
        <f>I104*I105</f>
        <v>0</v>
      </c>
      <c r="O104" s="29"/>
    </row>
    <row r="105" spans="1:15" ht="13.5" customHeight="1" hidden="1">
      <c r="A105" s="667"/>
      <c r="B105" s="669"/>
      <c r="C105" s="669"/>
      <c r="D105" s="86"/>
      <c r="E105" s="676"/>
      <c r="F105" s="677"/>
      <c r="G105" s="197" t="s">
        <v>45</v>
      </c>
      <c r="H105" s="113" t="s">
        <v>57</v>
      </c>
      <c r="I105" s="203">
        <v>0</v>
      </c>
      <c r="J105" s="199">
        <f t="shared" si="6"/>
        <v>8063</v>
      </c>
      <c r="K105" s="660" t="s">
        <v>47</v>
      </c>
      <c r="L105" s="661"/>
      <c r="M105" s="662"/>
      <c r="N105" s="659"/>
      <c r="O105" s="29"/>
    </row>
    <row r="106" spans="1:15" ht="13.5" customHeight="1" hidden="1">
      <c r="A106" s="666">
        <f>A104</f>
        <v>50</v>
      </c>
      <c r="B106" s="668">
        <f>B104</f>
        <v>2</v>
      </c>
      <c r="C106" s="668">
        <f>C104+1</f>
        <v>64</v>
      </c>
      <c r="D106" s="62"/>
      <c r="E106" s="674"/>
      <c r="F106" s="675"/>
      <c r="G106" s="190" t="s">
        <v>58</v>
      </c>
      <c r="H106" s="33" t="s">
        <v>59</v>
      </c>
      <c r="I106" s="200">
        <v>0</v>
      </c>
      <c r="J106" s="193">
        <f t="shared" si="6"/>
        <v>8034</v>
      </c>
      <c r="K106" s="656" t="s">
        <v>40</v>
      </c>
      <c r="L106" s="657"/>
      <c r="M106" s="658"/>
      <c r="N106" s="659">
        <f>I106*I107</f>
        <v>0</v>
      </c>
      <c r="O106" s="29"/>
    </row>
    <row r="107" spans="1:15" ht="13.5" customHeight="1" hidden="1">
      <c r="A107" s="667"/>
      <c r="B107" s="669"/>
      <c r="C107" s="669"/>
      <c r="D107" s="86"/>
      <c r="E107" s="676"/>
      <c r="F107" s="677"/>
      <c r="G107" s="197" t="s">
        <v>45</v>
      </c>
      <c r="H107" s="205" t="s">
        <v>60</v>
      </c>
      <c r="I107" s="203">
        <v>0</v>
      </c>
      <c r="J107" s="199">
        <f t="shared" si="6"/>
        <v>8064</v>
      </c>
      <c r="K107" s="660" t="s">
        <v>47</v>
      </c>
      <c r="L107" s="661"/>
      <c r="M107" s="662"/>
      <c r="N107" s="659"/>
      <c r="O107" s="29"/>
    </row>
    <row r="108" spans="1:15" ht="13.5" customHeight="1" hidden="1">
      <c r="A108" s="693">
        <f>A106</f>
        <v>50</v>
      </c>
      <c r="B108" s="694">
        <f>B106</f>
        <v>2</v>
      </c>
      <c r="C108" s="694">
        <f>C106+1</f>
        <v>65</v>
      </c>
      <c r="D108" s="94"/>
      <c r="E108" s="670"/>
      <c r="F108" s="671"/>
      <c r="G108" s="207" t="s">
        <v>58</v>
      </c>
      <c r="H108" s="33" t="s">
        <v>59</v>
      </c>
      <c r="I108" s="208">
        <v>0</v>
      </c>
      <c r="J108" s="209">
        <f t="shared" si="6"/>
        <v>8035</v>
      </c>
      <c r="K108" s="690" t="s">
        <v>40</v>
      </c>
      <c r="L108" s="691"/>
      <c r="M108" s="692"/>
      <c r="N108" s="659">
        <f>I108*I109</f>
        <v>0</v>
      </c>
      <c r="O108" s="29"/>
    </row>
    <row r="109" spans="1:15" ht="13.5" customHeight="1" hidden="1">
      <c r="A109" s="667"/>
      <c r="B109" s="669"/>
      <c r="C109" s="669"/>
      <c r="D109" s="86"/>
      <c r="E109" s="672"/>
      <c r="F109" s="673"/>
      <c r="G109" s="197" t="s">
        <v>45</v>
      </c>
      <c r="H109" s="205" t="s">
        <v>60</v>
      </c>
      <c r="I109" s="203">
        <v>0</v>
      </c>
      <c r="J109" s="199">
        <f t="shared" si="6"/>
        <v>8065</v>
      </c>
      <c r="K109" s="660" t="s">
        <v>47</v>
      </c>
      <c r="L109" s="661"/>
      <c r="M109" s="662"/>
      <c r="N109" s="659"/>
      <c r="O109" s="29"/>
    </row>
    <row r="110" spans="1:15" ht="13.5" customHeight="1" hidden="1">
      <c r="A110" s="666">
        <f>A108</f>
        <v>50</v>
      </c>
      <c r="B110" s="668">
        <f>B108</f>
        <v>2</v>
      </c>
      <c r="C110" s="668">
        <f>C108+1</f>
        <v>66</v>
      </c>
      <c r="D110" s="62"/>
      <c r="E110" s="670"/>
      <c r="F110" s="671"/>
      <c r="G110" s="190" t="s">
        <v>52</v>
      </c>
      <c r="H110" s="191" t="s">
        <v>53</v>
      </c>
      <c r="I110" s="200">
        <v>0</v>
      </c>
      <c r="J110" s="193">
        <f t="shared" si="6"/>
        <v>8036</v>
      </c>
      <c r="K110" s="656" t="s">
        <v>40</v>
      </c>
      <c r="L110" s="657"/>
      <c r="M110" s="658"/>
      <c r="N110" s="659">
        <f>I110*I111</f>
        <v>0</v>
      </c>
      <c r="O110" s="29"/>
    </row>
    <row r="111" spans="1:15" ht="13.5" customHeight="1" hidden="1">
      <c r="A111" s="667"/>
      <c r="B111" s="669"/>
      <c r="C111" s="669"/>
      <c r="D111" s="86"/>
      <c r="E111" s="672"/>
      <c r="F111" s="673"/>
      <c r="G111" s="197" t="s">
        <v>45</v>
      </c>
      <c r="H111" s="113" t="s">
        <v>54</v>
      </c>
      <c r="I111" s="203">
        <v>0</v>
      </c>
      <c r="J111" s="199">
        <f t="shared" si="6"/>
        <v>8066</v>
      </c>
      <c r="K111" s="660" t="s">
        <v>47</v>
      </c>
      <c r="L111" s="661"/>
      <c r="M111" s="662"/>
      <c r="N111" s="659"/>
      <c r="O111" s="29"/>
    </row>
    <row r="112" spans="1:15" ht="13.5" customHeight="1" hidden="1">
      <c r="A112" s="666">
        <f>A110</f>
        <v>50</v>
      </c>
      <c r="B112" s="668">
        <f>B110</f>
        <v>2</v>
      </c>
      <c r="C112" s="668">
        <f>C110+1</f>
        <v>67</v>
      </c>
      <c r="D112" s="62"/>
      <c r="E112" s="670"/>
      <c r="F112" s="671"/>
      <c r="G112" s="190" t="s">
        <v>52</v>
      </c>
      <c r="H112" s="191" t="s">
        <v>53</v>
      </c>
      <c r="I112" s="200">
        <v>0</v>
      </c>
      <c r="J112" s="193">
        <f t="shared" si="6"/>
        <v>8037</v>
      </c>
      <c r="K112" s="656" t="s">
        <v>40</v>
      </c>
      <c r="L112" s="657"/>
      <c r="M112" s="658"/>
      <c r="N112" s="659">
        <f>I112*I113</f>
        <v>0</v>
      </c>
      <c r="O112" s="29"/>
    </row>
    <row r="113" spans="1:15" ht="13.5" customHeight="1" hidden="1">
      <c r="A113" s="667"/>
      <c r="B113" s="669"/>
      <c r="C113" s="669"/>
      <c r="D113" s="86"/>
      <c r="E113" s="672"/>
      <c r="F113" s="673"/>
      <c r="G113" s="197" t="s">
        <v>45</v>
      </c>
      <c r="H113" s="113" t="s">
        <v>54</v>
      </c>
      <c r="I113" s="203">
        <v>0</v>
      </c>
      <c r="J113" s="199">
        <f t="shared" si="6"/>
        <v>8067</v>
      </c>
      <c r="K113" s="660" t="s">
        <v>47</v>
      </c>
      <c r="L113" s="661"/>
      <c r="M113" s="662"/>
      <c r="N113" s="659"/>
      <c r="O113" s="29"/>
    </row>
    <row r="114" spans="1:15" ht="13.5" customHeight="1" hidden="1">
      <c r="A114" s="666">
        <f>A112</f>
        <v>50</v>
      </c>
      <c r="B114" s="668">
        <f>B112</f>
        <v>2</v>
      </c>
      <c r="C114" s="668">
        <f>C112+1</f>
        <v>68</v>
      </c>
      <c r="D114" s="62"/>
      <c r="E114" s="670"/>
      <c r="F114" s="671"/>
      <c r="G114" s="190" t="s">
        <v>52</v>
      </c>
      <c r="H114" s="191" t="s">
        <v>53</v>
      </c>
      <c r="I114" s="200">
        <v>0</v>
      </c>
      <c r="J114" s="193">
        <f t="shared" si="6"/>
        <v>8038</v>
      </c>
      <c r="K114" s="656" t="s">
        <v>40</v>
      </c>
      <c r="L114" s="657"/>
      <c r="M114" s="658"/>
      <c r="N114" s="659">
        <f>I114*I115</f>
        <v>0</v>
      </c>
      <c r="O114" s="29"/>
    </row>
    <row r="115" spans="1:15" ht="13.5" customHeight="1" hidden="1">
      <c r="A115" s="667"/>
      <c r="B115" s="669"/>
      <c r="C115" s="669"/>
      <c r="D115" s="86"/>
      <c r="E115" s="672"/>
      <c r="F115" s="673"/>
      <c r="G115" s="197" t="s">
        <v>45</v>
      </c>
      <c r="H115" s="113" t="s">
        <v>54</v>
      </c>
      <c r="I115" s="203">
        <v>0</v>
      </c>
      <c r="J115" s="199">
        <f t="shared" si="6"/>
        <v>8068</v>
      </c>
      <c r="K115" s="660" t="s">
        <v>47</v>
      </c>
      <c r="L115" s="661"/>
      <c r="M115" s="662"/>
      <c r="N115" s="659"/>
      <c r="O115" s="29"/>
    </row>
    <row r="116" spans="1:15" ht="13.5" customHeight="1" hidden="1">
      <c r="A116" s="666">
        <f>A114</f>
        <v>50</v>
      </c>
      <c r="B116" s="668">
        <f>B114</f>
        <v>2</v>
      </c>
      <c r="C116" s="668">
        <f>C114+1</f>
        <v>69</v>
      </c>
      <c r="D116" s="62"/>
      <c r="E116" s="670"/>
      <c r="F116" s="671"/>
      <c r="G116" s="190" t="s">
        <v>52</v>
      </c>
      <c r="H116" s="191" t="s">
        <v>53</v>
      </c>
      <c r="I116" s="200">
        <v>0</v>
      </c>
      <c r="J116" s="193">
        <f t="shared" si="6"/>
        <v>8039</v>
      </c>
      <c r="K116" s="656" t="s">
        <v>40</v>
      </c>
      <c r="L116" s="657"/>
      <c r="M116" s="658"/>
      <c r="N116" s="659">
        <f>I116*I117</f>
        <v>0</v>
      </c>
      <c r="O116" s="29"/>
    </row>
    <row r="117" spans="1:15" ht="13.5" customHeight="1" hidden="1">
      <c r="A117" s="667"/>
      <c r="B117" s="669"/>
      <c r="C117" s="669"/>
      <c r="D117" s="86"/>
      <c r="E117" s="672"/>
      <c r="F117" s="673"/>
      <c r="G117" s="197" t="s">
        <v>45</v>
      </c>
      <c r="H117" s="113" t="s">
        <v>54</v>
      </c>
      <c r="I117" s="203">
        <v>0</v>
      </c>
      <c r="J117" s="199">
        <f t="shared" si="6"/>
        <v>8069</v>
      </c>
      <c r="K117" s="660" t="s">
        <v>47</v>
      </c>
      <c r="L117" s="661"/>
      <c r="M117" s="662"/>
      <c r="N117" s="659"/>
      <c r="O117" s="29"/>
    </row>
    <row r="118" spans="1:15" ht="13.5" customHeight="1" hidden="1">
      <c r="A118" s="666">
        <f>A116</f>
        <v>50</v>
      </c>
      <c r="B118" s="668">
        <f>B116</f>
        <v>2</v>
      </c>
      <c r="C118" s="668">
        <f>C116+1</f>
        <v>70</v>
      </c>
      <c r="D118" s="62"/>
      <c r="E118" s="670"/>
      <c r="F118" s="671"/>
      <c r="G118" s="190" t="s">
        <v>52</v>
      </c>
      <c r="H118" s="191" t="s">
        <v>53</v>
      </c>
      <c r="I118" s="200">
        <v>0</v>
      </c>
      <c r="J118" s="193">
        <f t="shared" si="6"/>
        <v>8040</v>
      </c>
      <c r="K118" s="656" t="s">
        <v>40</v>
      </c>
      <c r="L118" s="657"/>
      <c r="M118" s="658"/>
      <c r="N118" s="659">
        <f>I118*I119</f>
        <v>0</v>
      </c>
      <c r="O118" s="29"/>
    </row>
    <row r="119" spans="1:15" ht="13.5" customHeight="1" hidden="1">
      <c r="A119" s="667"/>
      <c r="B119" s="669"/>
      <c r="C119" s="669"/>
      <c r="D119" s="86"/>
      <c r="E119" s="672"/>
      <c r="F119" s="673"/>
      <c r="G119" s="197" t="s">
        <v>45</v>
      </c>
      <c r="H119" s="113" t="s">
        <v>54</v>
      </c>
      <c r="I119" s="203">
        <v>0</v>
      </c>
      <c r="J119" s="199">
        <f t="shared" si="6"/>
        <v>8070</v>
      </c>
      <c r="K119" s="660" t="s">
        <v>47</v>
      </c>
      <c r="L119" s="661"/>
      <c r="M119" s="662"/>
      <c r="N119" s="659"/>
      <c r="O119" s="29"/>
    </row>
    <row r="120" spans="1:15" ht="13.5" customHeight="1" hidden="1">
      <c r="A120" s="666">
        <f>A118</f>
        <v>50</v>
      </c>
      <c r="B120" s="668">
        <f>B118</f>
        <v>2</v>
      </c>
      <c r="C120" s="668">
        <f>C118+1</f>
        <v>71</v>
      </c>
      <c r="D120" s="62"/>
      <c r="E120" s="670"/>
      <c r="F120" s="671"/>
      <c r="G120" s="190" t="s">
        <v>52</v>
      </c>
      <c r="H120" s="191" t="s">
        <v>53</v>
      </c>
      <c r="I120" s="200">
        <v>0</v>
      </c>
      <c r="J120" s="193">
        <f t="shared" si="6"/>
        <v>8041</v>
      </c>
      <c r="K120" s="656" t="s">
        <v>40</v>
      </c>
      <c r="L120" s="657"/>
      <c r="M120" s="658"/>
      <c r="N120" s="659">
        <f>I120*I121</f>
        <v>0</v>
      </c>
      <c r="O120" s="29"/>
    </row>
    <row r="121" spans="1:15" ht="13.5" customHeight="1" hidden="1">
      <c r="A121" s="667"/>
      <c r="B121" s="669"/>
      <c r="C121" s="669"/>
      <c r="D121" s="86"/>
      <c r="E121" s="672"/>
      <c r="F121" s="673"/>
      <c r="G121" s="197" t="s">
        <v>45</v>
      </c>
      <c r="H121" s="113" t="s">
        <v>54</v>
      </c>
      <c r="I121" s="203">
        <v>0</v>
      </c>
      <c r="J121" s="199">
        <f t="shared" si="6"/>
        <v>8071</v>
      </c>
      <c r="K121" s="660" t="s">
        <v>47</v>
      </c>
      <c r="L121" s="661"/>
      <c r="M121" s="662"/>
      <c r="N121" s="659"/>
      <c r="O121" s="29"/>
    </row>
    <row r="122" spans="1:15" ht="13.5" customHeight="1" hidden="1">
      <c r="A122" s="666">
        <f>A120</f>
        <v>50</v>
      </c>
      <c r="B122" s="668">
        <f>B120</f>
        <v>2</v>
      </c>
      <c r="C122" s="668">
        <f>C120+1</f>
        <v>72</v>
      </c>
      <c r="D122" s="62"/>
      <c r="E122" s="684"/>
      <c r="F122" s="685"/>
      <c r="G122" s="213"/>
      <c r="H122" s="107"/>
      <c r="I122" s="200"/>
      <c r="J122" s="193">
        <f t="shared" si="6"/>
        <v>8042</v>
      </c>
      <c r="K122" s="656"/>
      <c r="L122" s="657"/>
      <c r="M122" s="658"/>
      <c r="N122" s="659">
        <f>I122*I123</f>
        <v>0</v>
      </c>
      <c r="O122" s="29"/>
    </row>
    <row r="123" spans="1:15" ht="13.5" customHeight="1" hidden="1">
      <c r="A123" s="667"/>
      <c r="B123" s="669"/>
      <c r="C123" s="669"/>
      <c r="D123" s="86"/>
      <c r="E123" s="686"/>
      <c r="F123" s="687"/>
      <c r="G123" s="214"/>
      <c r="H123" s="90"/>
      <c r="I123" s="203"/>
      <c r="J123" s="199">
        <f t="shared" si="6"/>
        <v>8072</v>
      </c>
      <c r="K123" s="660"/>
      <c r="L123" s="661"/>
      <c r="M123" s="662"/>
      <c r="N123" s="659"/>
      <c r="O123" s="29"/>
    </row>
    <row r="124" spans="1:15" ht="13.5" customHeight="1" hidden="1">
      <c r="A124" s="666">
        <f>A122</f>
        <v>50</v>
      </c>
      <c r="B124" s="668">
        <f>B122</f>
        <v>2</v>
      </c>
      <c r="C124" s="668">
        <f>C122+1</f>
        <v>73</v>
      </c>
      <c r="D124" s="62"/>
      <c r="E124" s="684"/>
      <c r="F124" s="685"/>
      <c r="G124" s="213"/>
      <c r="H124" s="215"/>
      <c r="I124" s="200"/>
      <c r="J124" s="193">
        <f t="shared" si="6"/>
        <v>8043</v>
      </c>
      <c r="K124" s="656"/>
      <c r="L124" s="657"/>
      <c r="M124" s="658"/>
      <c r="N124" s="659">
        <f>I124*I125</f>
        <v>0</v>
      </c>
      <c r="O124" s="29"/>
    </row>
    <row r="125" spans="1:15" ht="13.5" customHeight="1" hidden="1">
      <c r="A125" s="667"/>
      <c r="B125" s="669"/>
      <c r="C125" s="669"/>
      <c r="D125" s="86"/>
      <c r="E125" s="686"/>
      <c r="F125" s="687"/>
      <c r="G125" s="214"/>
      <c r="H125" s="216"/>
      <c r="I125" s="203"/>
      <c r="J125" s="199">
        <f t="shared" si="6"/>
        <v>8073</v>
      </c>
      <c r="K125" s="660"/>
      <c r="L125" s="661"/>
      <c r="M125" s="662"/>
      <c r="N125" s="659"/>
      <c r="O125" s="29"/>
    </row>
    <row r="126" spans="1:15" ht="13.5" customHeight="1" hidden="1">
      <c r="A126" s="666">
        <f>A124</f>
        <v>50</v>
      </c>
      <c r="B126" s="668">
        <f>B124</f>
        <v>2</v>
      </c>
      <c r="C126" s="668">
        <f>C124+1</f>
        <v>74</v>
      </c>
      <c r="D126" s="62"/>
      <c r="E126" s="684"/>
      <c r="F126" s="685"/>
      <c r="G126" s="213"/>
      <c r="H126" s="215"/>
      <c r="I126" s="200"/>
      <c r="J126" s="193">
        <f t="shared" si="6"/>
        <v>8044</v>
      </c>
      <c r="K126" s="656"/>
      <c r="L126" s="657"/>
      <c r="M126" s="658"/>
      <c r="N126" s="659">
        <f>I126*I127</f>
        <v>0</v>
      </c>
      <c r="O126" s="29"/>
    </row>
    <row r="127" spans="1:15" ht="13.5" customHeight="1" hidden="1">
      <c r="A127" s="667"/>
      <c r="B127" s="669"/>
      <c r="C127" s="669"/>
      <c r="D127" s="86"/>
      <c r="E127" s="686"/>
      <c r="F127" s="687"/>
      <c r="G127" s="214"/>
      <c r="H127" s="216"/>
      <c r="I127" s="203"/>
      <c r="J127" s="199">
        <f t="shared" si="6"/>
        <v>8074</v>
      </c>
      <c r="K127" s="660"/>
      <c r="L127" s="661"/>
      <c r="M127" s="662"/>
      <c r="N127" s="659"/>
      <c r="O127" s="29"/>
    </row>
    <row r="128" spans="1:15" ht="13.5" customHeight="1" hidden="1">
      <c r="A128" s="666">
        <f>A126</f>
        <v>50</v>
      </c>
      <c r="B128" s="668">
        <f>B126</f>
        <v>2</v>
      </c>
      <c r="C128" s="668">
        <f>C126+1</f>
        <v>75</v>
      </c>
      <c r="D128" s="62"/>
      <c r="E128" s="684"/>
      <c r="F128" s="685"/>
      <c r="G128" s="213"/>
      <c r="H128" s="217"/>
      <c r="I128" s="218"/>
      <c r="J128" s="193">
        <f t="shared" si="6"/>
        <v>8045</v>
      </c>
      <c r="K128" s="656"/>
      <c r="L128" s="657"/>
      <c r="M128" s="658"/>
      <c r="N128" s="659">
        <f>I128*I129</f>
        <v>0</v>
      </c>
      <c r="O128" s="29"/>
    </row>
    <row r="129" spans="1:15" ht="13.5" customHeight="1" hidden="1">
      <c r="A129" s="667"/>
      <c r="B129" s="669"/>
      <c r="C129" s="669"/>
      <c r="D129" s="86"/>
      <c r="E129" s="686"/>
      <c r="F129" s="687"/>
      <c r="G129" s="214"/>
      <c r="H129" s="90"/>
      <c r="I129" s="203"/>
      <c r="J129" s="199">
        <f t="shared" si="6"/>
        <v>8075</v>
      </c>
      <c r="K129" s="660"/>
      <c r="L129" s="661"/>
      <c r="M129" s="662"/>
      <c r="N129" s="659"/>
      <c r="O129" s="29"/>
    </row>
    <row r="130" spans="1:15" ht="13.5" customHeight="1" hidden="1">
      <c r="A130" s="666">
        <f>A128</f>
        <v>50</v>
      </c>
      <c r="B130" s="668">
        <f>B128</f>
        <v>2</v>
      </c>
      <c r="C130" s="668">
        <f>C128+1</f>
        <v>76</v>
      </c>
      <c r="D130" s="62"/>
      <c r="E130" s="684"/>
      <c r="F130" s="685"/>
      <c r="G130" s="213"/>
      <c r="H130" s="217"/>
      <c r="I130" s="200"/>
      <c r="J130" s="193">
        <f t="shared" si="6"/>
        <v>8046</v>
      </c>
      <c r="K130" s="656"/>
      <c r="L130" s="657"/>
      <c r="M130" s="658"/>
      <c r="N130" s="688">
        <f>I130*I131</f>
        <v>0</v>
      </c>
      <c r="O130" s="29"/>
    </row>
    <row r="131" spans="1:15" ht="13.5" customHeight="1" hidden="1">
      <c r="A131" s="667"/>
      <c r="B131" s="669"/>
      <c r="C131" s="669"/>
      <c r="D131" s="86"/>
      <c r="E131" s="686"/>
      <c r="F131" s="687"/>
      <c r="G131" s="214"/>
      <c r="H131" s="90"/>
      <c r="I131" s="203"/>
      <c r="J131" s="199">
        <f t="shared" si="6"/>
        <v>8076</v>
      </c>
      <c r="K131" s="660"/>
      <c r="L131" s="661"/>
      <c r="M131" s="662"/>
      <c r="N131" s="689"/>
      <c r="O131" s="29"/>
    </row>
    <row r="132" spans="1:15" ht="13.5" customHeight="1" hidden="1">
      <c r="A132" s="666">
        <f>A130</f>
        <v>50</v>
      </c>
      <c r="B132" s="668">
        <f>B130</f>
        <v>2</v>
      </c>
      <c r="C132" s="668">
        <f>C130+1</f>
        <v>77</v>
      </c>
      <c r="D132" s="62"/>
      <c r="E132" s="670"/>
      <c r="F132" s="671"/>
      <c r="G132" s="213"/>
      <c r="H132" s="191"/>
      <c r="I132" s="200"/>
      <c r="J132" s="193">
        <f t="shared" si="6"/>
        <v>8047</v>
      </c>
      <c r="K132" s="678"/>
      <c r="L132" s="679"/>
      <c r="M132" s="680"/>
      <c r="N132" s="659">
        <f>I132*I133</f>
        <v>0</v>
      </c>
      <c r="O132" s="29"/>
    </row>
    <row r="133" spans="1:15" ht="13.5" customHeight="1" hidden="1">
      <c r="A133" s="667"/>
      <c r="B133" s="669"/>
      <c r="C133" s="669"/>
      <c r="D133" s="86"/>
      <c r="E133" s="672"/>
      <c r="F133" s="673"/>
      <c r="G133" s="214"/>
      <c r="H133" s="113"/>
      <c r="I133" s="203"/>
      <c r="J133" s="199">
        <f t="shared" si="6"/>
        <v>8077</v>
      </c>
      <c r="K133" s="681"/>
      <c r="L133" s="682"/>
      <c r="M133" s="683"/>
      <c r="N133" s="659"/>
      <c r="O133" s="29"/>
    </row>
    <row r="134" spans="1:15" ht="13.5" customHeight="1" hidden="1">
      <c r="A134" s="666">
        <f>A132</f>
        <v>50</v>
      </c>
      <c r="B134" s="668">
        <f>B132</f>
        <v>2</v>
      </c>
      <c r="C134" s="668">
        <f>C132+1</f>
        <v>78</v>
      </c>
      <c r="D134" s="94"/>
      <c r="E134" s="670"/>
      <c r="F134" s="671"/>
      <c r="G134" s="213"/>
      <c r="H134" s="191"/>
      <c r="I134" s="200"/>
      <c r="J134" s="193">
        <f t="shared" si="6"/>
        <v>8048</v>
      </c>
      <c r="K134" s="656"/>
      <c r="L134" s="657"/>
      <c r="M134" s="658"/>
      <c r="N134" s="659">
        <f>I134*I135</f>
        <v>0</v>
      </c>
      <c r="O134" s="29"/>
    </row>
    <row r="135" spans="1:15" ht="13.5" customHeight="1" hidden="1">
      <c r="A135" s="667"/>
      <c r="B135" s="669"/>
      <c r="C135" s="669"/>
      <c r="D135" s="86"/>
      <c r="E135" s="672"/>
      <c r="F135" s="673"/>
      <c r="G135" s="214"/>
      <c r="H135" s="113"/>
      <c r="I135" s="203"/>
      <c r="J135" s="199">
        <f t="shared" si="6"/>
        <v>8078</v>
      </c>
      <c r="K135" s="660"/>
      <c r="L135" s="661"/>
      <c r="M135" s="662"/>
      <c r="N135" s="659"/>
      <c r="O135" s="29"/>
    </row>
    <row r="136" spans="1:15" ht="13.5" customHeight="1" hidden="1">
      <c r="A136" s="666">
        <f>A134</f>
        <v>50</v>
      </c>
      <c r="B136" s="668">
        <f>B134</f>
        <v>2</v>
      </c>
      <c r="C136" s="668">
        <f>C134+1</f>
        <v>79</v>
      </c>
      <c r="D136" s="94"/>
      <c r="E136" s="674"/>
      <c r="F136" s="675"/>
      <c r="G136" s="213"/>
      <c r="H136" s="204"/>
      <c r="I136" s="200"/>
      <c r="J136" s="193">
        <v>8029</v>
      </c>
      <c r="K136" s="656"/>
      <c r="L136" s="657"/>
      <c r="M136" s="658"/>
      <c r="N136" s="659">
        <f>I136*I137</f>
        <v>0</v>
      </c>
      <c r="O136" s="29"/>
    </row>
    <row r="137" spans="1:15" ht="13.5" customHeight="1" hidden="1">
      <c r="A137" s="667"/>
      <c r="B137" s="669"/>
      <c r="C137" s="669"/>
      <c r="D137" s="86"/>
      <c r="E137" s="676"/>
      <c r="F137" s="677"/>
      <c r="G137" s="214"/>
      <c r="H137" s="205"/>
      <c r="I137" s="203"/>
      <c r="J137" s="199">
        <v>8059</v>
      </c>
      <c r="K137" s="660"/>
      <c r="L137" s="661"/>
      <c r="M137" s="662"/>
      <c r="N137" s="659"/>
      <c r="O137" s="29"/>
    </row>
    <row r="138" spans="1:15" ht="13.5" customHeight="1" hidden="1">
      <c r="A138" s="666">
        <f>A136</f>
        <v>50</v>
      </c>
      <c r="B138" s="668">
        <f>B136</f>
        <v>2</v>
      </c>
      <c r="C138" s="668">
        <f>C136+1</f>
        <v>80</v>
      </c>
      <c r="D138" s="94"/>
      <c r="E138" s="71"/>
      <c r="F138" s="41"/>
      <c r="G138" s="213"/>
      <c r="H138" s="204"/>
      <c r="I138" s="200"/>
      <c r="J138" s="193">
        <f aca="true" t="shared" si="7" ref="J138:J149">J136+1</f>
        <v>8030</v>
      </c>
      <c r="K138" s="656"/>
      <c r="L138" s="657"/>
      <c r="M138" s="658"/>
      <c r="N138" s="659">
        <f>I138*I139</f>
        <v>0</v>
      </c>
      <c r="O138" s="29"/>
    </row>
    <row r="139" spans="1:15" ht="13.5" customHeight="1" hidden="1">
      <c r="A139" s="667"/>
      <c r="B139" s="669"/>
      <c r="C139" s="669"/>
      <c r="D139" s="86"/>
      <c r="E139" s="42"/>
      <c r="F139" s="194"/>
      <c r="G139" s="214"/>
      <c r="H139" s="205"/>
      <c r="I139" s="203"/>
      <c r="J139" s="199">
        <f t="shared" si="7"/>
        <v>8060</v>
      </c>
      <c r="K139" s="660"/>
      <c r="L139" s="661"/>
      <c r="M139" s="662"/>
      <c r="N139" s="659"/>
      <c r="O139" s="29"/>
    </row>
    <row r="140" spans="1:15" ht="13.5" customHeight="1" hidden="1">
      <c r="A140" s="666">
        <f>A138</f>
        <v>50</v>
      </c>
      <c r="B140" s="668">
        <f>B138</f>
        <v>2</v>
      </c>
      <c r="C140" s="668">
        <f>C138+1</f>
        <v>81</v>
      </c>
      <c r="D140" s="94"/>
      <c r="E140" s="71"/>
      <c r="F140" s="41"/>
      <c r="G140" s="213"/>
      <c r="H140" s="204"/>
      <c r="I140" s="200"/>
      <c r="J140" s="193">
        <f t="shared" si="7"/>
        <v>8031</v>
      </c>
      <c r="K140" s="656"/>
      <c r="L140" s="657"/>
      <c r="M140" s="658"/>
      <c r="N140" s="659">
        <f>I140*I141</f>
        <v>0</v>
      </c>
      <c r="O140" s="29"/>
    </row>
    <row r="141" spans="1:15" ht="13.5" customHeight="1" hidden="1">
      <c r="A141" s="667"/>
      <c r="B141" s="669"/>
      <c r="C141" s="669"/>
      <c r="D141" s="86"/>
      <c r="E141" s="42"/>
      <c r="F141" s="194"/>
      <c r="G141" s="214"/>
      <c r="H141" s="205"/>
      <c r="I141" s="203"/>
      <c r="J141" s="199">
        <f t="shared" si="7"/>
        <v>8061</v>
      </c>
      <c r="K141" s="660"/>
      <c r="L141" s="661"/>
      <c r="M141" s="662"/>
      <c r="N141" s="659"/>
      <c r="O141" s="29"/>
    </row>
    <row r="142" spans="1:15" ht="13.5" customHeight="1" hidden="1">
      <c r="A142" s="666">
        <f>A140</f>
        <v>50</v>
      </c>
      <c r="B142" s="668">
        <f>B140</f>
        <v>2</v>
      </c>
      <c r="C142" s="668">
        <f>C140+1</f>
        <v>82</v>
      </c>
      <c r="D142" s="94"/>
      <c r="E142" s="71"/>
      <c r="F142" s="41"/>
      <c r="G142" s="213"/>
      <c r="H142" s="204"/>
      <c r="I142" s="200"/>
      <c r="J142" s="193">
        <f t="shared" si="7"/>
        <v>8032</v>
      </c>
      <c r="K142" s="656"/>
      <c r="L142" s="657"/>
      <c r="M142" s="658"/>
      <c r="N142" s="659">
        <f>I142*I143</f>
        <v>0</v>
      </c>
      <c r="O142" s="29"/>
    </row>
    <row r="143" spans="1:15" ht="13.5" customHeight="1" hidden="1">
      <c r="A143" s="667"/>
      <c r="B143" s="669"/>
      <c r="C143" s="669"/>
      <c r="D143" s="86"/>
      <c r="E143" s="42"/>
      <c r="F143" s="194"/>
      <c r="G143" s="214"/>
      <c r="H143" s="205"/>
      <c r="I143" s="203"/>
      <c r="J143" s="199">
        <f t="shared" si="7"/>
        <v>8062</v>
      </c>
      <c r="K143" s="660"/>
      <c r="L143" s="661"/>
      <c r="M143" s="662"/>
      <c r="N143" s="659"/>
      <c r="O143" s="29"/>
    </row>
    <row r="144" spans="1:15" ht="13.5" customHeight="1" hidden="1">
      <c r="A144" s="666">
        <f>A142</f>
        <v>50</v>
      </c>
      <c r="B144" s="668">
        <f>B142</f>
        <v>2</v>
      </c>
      <c r="C144" s="668">
        <f>C142+1</f>
        <v>83</v>
      </c>
      <c r="D144" s="94"/>
      <c r="E144" s="71"/>
      <c r="F144" s="41"/>
      <c r="G144" s="213"/>
      <c r="H144" s="204"/>
      <c r="I144" s="200"/>
      <c r="J144" s="193">
        <f t="shared" si="7"/>
        <v>8033</v>
      </c>
      <c r="K144" s="656"/>
      <c r="L144" s="657"/>
      <c r="M144" s="658"/>
      <c r="N144" s="659">
        <f>I144*I145</f>
        <v>0</v>
      </c>
      <c r="O144" s="29"/>
    </row>
    <row r="145" spans="1:15" ht="13.5" customHeight="1" hidden="1">
      <c r="A145" s="667"/>
      <c r="B145" s="669"/>
      <c r="C145" s="669"/>
      <c r="D145" s="86"/>
      <c r="E145" s="42"/>
      <c r="F145" s="194"/>
      <c r="G145" s="214"/>
      <c r="H145" s="205"/>
      <c r="I145" s="203"/>
      <c r="J145" s="199">
        <f t="shared" si="7"/>
        <v>8063</v>
      </c>
      <c r="K145" s="660"/>
      <c r="L145" s="661"/>
      <c r="M145" s="662"/>
      <c r="N145" s="659"/>
      <c r="O145" s="29"/>
    </row>
    <row r="146" spans="1:15" ht="13.5" customHeight="1" hidden="1">
      <c r="A146" s="666">
        <f>A144</f>
        <v>50</v>
      </c>
      <c r="B146" s="668">
        <f>B144</f>
        <v>2</v>
      </c>
      <c r="C146" s="668">
        <f>C144+1</f>
        <v>84</v>
      </c>
      <c r="D146" s="94"/>
      <c r="E146" s="71"/>
      <c r="F146" s="41"/>
      <c r="G146" s="213"/>
      <c r="H146" s="204"/>
      <c r="I146" s="200"/>
      <c r="J146" s="193">
        <f t="shared" si="7"/>
        <v>8034</v>
      </c>
      <c r="K146" s="656"/>
      <c r="L146" s="657"/>
      <c r="M146" s="658"/>
      <c r="N146" s="659">
        <f>I146*I147</f>
        <v>0</v>
      </c>
      <c r="O146" s="29"/>
    </row>
    <row r="147" spans="1:15" ht="13.5" customHeight="1" hidden="1">
      <c r="A147" s="667"/>
      <c r="B147" s="669"/>
      <c r="C147" s="669"/>
      <c r="D147" s="86"/>
      <c r="E147" s="42"/>
      <c r="F147" s="194"/>
      <c r="G147" s="214"/>
      <c r="H147" s="205"/>
      <c r="I147" s="203"/>
      <c r="J147" s="199">
        <f t="shared" si="7"/>
        <v>8064</v>
      </c>
      <c r="K147" s="660"/>
      <c r="L147" s="661"/>
      <c r="M147" s="662"/>
      <c r="N147" s="659"/>
      <c r="O147" s="29"/>
    </row>
    <row r="148" spans="1:15" ht="13.5" customHeight="1" hidden="1">
      <c r="A148" s="666">
        <f>A146</f>
        <v>50</v>
      </c>
      <c r="B148" s="668">
        <f>B146</f>
        <v>2</v>
      </c>
      <c r="C148" s="668">
        <f>C146+1</f>
        <v>85</v>
      </c>
      <c r="D148" s="94"/>
      <c r="E148" s="71"/>
      <c r="F148" s="41"/>
      <c r="G148" s="213"/>
      <c r="H148" s="204"/>
      <c r="I148" s="200"/>
      <c r="J148" s="193">
        <f t="shared" si="7"/>
        <v>8035</v>
      </c>
      <c r="K148" s="656"/>
      <c r="L148" s="657"/>
      <c r="M148" s="658"/>
      <c r="N148" s="659">
        <f>I148*I149</f>
        <v>0</v>
      </c>
      <c r="O148" s="29"/>
    </row>
    <row r="149" spans="1:15" ht="13.5" customHeight="1" hidden="1">
      <c r="A149" s="667"/>
      <c r="B149" s="669"/>
      <c r="C149" s="669"/>
      <c r="D149" s="86"/>
      <c r="E149" s="42"/>
      <c r="F149" s="194"/>
      <c r="G149" s="214"/>
      <c r="H149" s="205"/>
      <c r="I149" s="203"/>
      <c r="J149" s="199">
        <f t="shared" si="7"/>
        <v>8065</v>
      </c>
      <c r="K149" s="660"/>
      <c r="L149" s="661"/>
      <c r="M149" s="662"/>
      <c r="N149" s="659"/>
      <c r="O149" s="29"/>
    </row>
    <row r="150" spans="1:15" ht="13.5" customHeight="1" hidden="1">
      <c r="A150" s="219"/>
      <c r="B150" s="220"/>
      <c r="C150" s="220"/>
      <c r="D150" s="221"/>
      <c r="E150" s="222"/>
      <c r="F150" s="206"/>
      <c r="G150" s="223"/>
      <c r="H150" s="36"/>
      <c r="I150" s="224"/>
      <c r="J150" s="225"/>
      <c r="K150" s="226"/>
      <c r="L150" s="227"/>
      <c r="M150" s="228"/>
      <c r="N150" s="201"/>
      <c r="O150" s="29"/>
    </row>
    <row r="151" spans="1:15" ht="13.5" customHeight="1" hidden="1">
      <c r="A151" s="219"/>
      <c r="B151" s="220"/>
      <c r="C151" s="220"/>
      <c r="D151" s="221"/>
      <c r="E151" s="222"/>
      <c r="F151" s="206"/>
      <c r="G151" s="223"/>
      <c r="H151" s="36"/>
      <c r="I151" s="224"/>
      <c r="J151" s="225"/>
      <c r="K151" s="226"/>
      <c r="L151" s="227"/>
      <c r="M151" s="228"/>
      <c r="N151" s="201"/>
      <c r="O151" s="29"/>
    </row>
    <row r="152" spans="1:15" ht="13.5" customHeight="1" hidden="1">
      <c r="A152" s="666">
        <f>A138</f>
        <v>50</v>
      </c>
      <c r="B152" s="668">
        <f>B138</f>
        <v>2</v>
      </c>
      <c r="C152" s="668">
        <f>C138+1</f>
        <v>81</v>
      </c>
      <c r="D152" s="94"/>
      <c r="E152" s="674"/>
      <c r="F152" s="675"/>
      <c r="G152" s="213"/>
      <c r="H152" s="204"/>
      <c r="I152" s="200"/>
      <c r="J152" s="193">
        <f>J138+1</f>
        <v>8031</v>
      </c>
      <c r="K152" s="656"/>
      <c r="L152" s="657"/>
      <c r="M152" s="658"/>
      <c r="N152" s="659">
        <f>I152*I153</f>
        <v>0</v>
      </c>
      <c r="O152" s="29"/>
    </row>
    <row r="153" spans="1:15" ht="13.5" customHeight="1" hidden="1">
      <c r="A153" s="667"/>
      <c r="B153" s="669"/>
      <c r="C153" s="669"/>
      <c r="D153" s="86"/>
      <c r="E153" s="676"/>
      <c r="F153" s="677"/>
      <c r="G153" s="214"/>
      <c r="H153" s="205"/>
      <c r="I153" s="203"/>
      <c r="J153" s="199">
        <f>J139+1</f>
        <v>8061</v>
      </c>
      <c r="K153" s="660"/>
      <c r="L153" s="661"/>
      <c r="M153" s="662"/>
      <c r="N153" s="659"/>
      <c r="O153" s="29"/>
    </row>
    <row r="154" spans="1:15" ht="13.5" customHeight="1" hidden="1">
      <c r="A154" s="666">
        <f>A134</f>
        <v>50</v>
      </c>
      <c r="B154" s="668">
        <f>B134</f>
        <v>2</v>
      </c>
      <c r="C154" s="668">
        <f>C134+1</f>
        <v>79</v>
      </c>
      <c r="D154" s="94"/>
      <c r="E154" s="670"/>
      <c r="F154" s="671"/>
      <c r="G154" s="213"/>
      <c r="H154" s="204"/>
      <c r="I154" s="200"/>
      <c r="J154" s="193">
        <v>8032</v>
      </c>
      <c r="K154" s="656"/>
      <c r="L154" s="657"/>
      <c r="M154" s="658"/>
      <c r="N154" s="659">
        <f>I154*I155</f>
        <v>0</v>
      </c>
      <c r="O154" s="29"/>
    </row>
    <row r="155" spans="1:15" ht="13.5" customHeight="1" hidden="1">
      <c r="A155" s="667"/>
      <c r="B155" s="669"/>
      <c r="C155" s="669"/>
      <c r="D155" s="86"/>
      <c r="E155" s="672"/>
      <c r="F155" s="673"/>
      <c r="G155" s="214"/>
      <c r="H155" s="205"/>
      <c r="I155" s="203"/>
      <c r="J155" s="199">
        <v>8062</v>
      </c>
      <c r="K155" s="660"/>
      <c r="L155" s="661"/>
      <c r="M155" s="662"/>
      <c r="N155" s="659"/>
      <c r="O155" s="29"/>
    </row>
    <row r="156" spans="1:15" ht="6.75" customHeight="1" hidden="1">
      <c r="A156" s="229"/>
      <c r="B156" s="229"/>
      <c r="C156" s="229"/>
      <c r="D156" s="230"/>
      <c r="E156" s="231"/>
      <c r="F156" s="231"/>
      <c r="G156" s="232"/>
      <c r="H156" s="233"/>
      <c r="I156" s="234"/>
      <c r="J156" s="235"/>
      <c r="K156" s="236"/>
      <c r="L156" s="236"/>
      <c r="M156" s="236"/>
      <c r="N156" s="237"/>
      <c r="O156" s="29"/>
    </row>
    <row r="157" spans="1:15" ht="13.5" customHeight="1" hidden="1">
      <c r="A157" s="238">
        <f>A154</f>
        <v>50</v>
      </c>
      <c r="B157" s="239">
        <f>B154</f>
        <v>2</v>
      </c>
      <c r="C157" s="239">
        <f>C154+1</f>
        <v>80</v>
      </c>
      <c r="D157" s="62"/>
      <c r="E157" s="240"/>
      <c r="F157" s="241"/>
      <c r="G157" s="242"/>
      <c r="H157" s="243"/>
      <c r="I157" s="244"/>
      <c r="J157" s="245">
        <v>8063</v>
      </c>
      <c r="K157" s="663"/>
      <c r="L157" s="664"/>
      <c r="M157" s="665"/>
      <c r="N157" s="246">
        <f aca="true" t="shared" si="8" ref="N157:N175">5*I157</f>
        <v>0</v>
      </c>
      <c r="O157" s="29"/>
    </row>
    <row r="158" spans="1:15" ht="13.5" customHeight="1" hidden="1">
      <c r="A158" s="247">
        <f aca="true" t="shared" si="9" ref="A158:B171">A157</f>
        <v>50</v>
      </c>
      <c r="B158" s="248">
        <f t="shared" si="9"/>
        <v>2</v>
      </c>
      <c r="C158" s="248">
        <f aca="true" t="shared" si="10" ref="C158:C175">C157+1</f>
        <v>81</v>
      </c>
      <c r="D158" s="73"/>
      <c r="E158" s="240"/>
      <c r="F158" s="240"/>
      <c r="G158" s="249"/>
      <c r="H158" s="250" t="s">
        <v>61</v>
      </c>
      <c r="I158" s="251"/>
      <c r="J158" s="252">
        <f aca="true" t="shared" si="11" ref="J158:J174">J157+1</f>
        <v>8064</v>
      </c>
      <c r="K158" s="650"/>
      <c r="L158" s="651"/>
      <c r="M158" s="652"/>
      <c r="N158" s="246">
        <f t="shared" si="8"/>
        <v>0</v>
      </c>
      <c r="O158" s="29"/>
    </row>
    <row r="159" spans="1:15" ht="13.5" customHeight="1" hidden="1">
      <c r="A159" s="247">
        <f t="shared" si="9"/>
        <v>50</v>
      </c>
      <c r="B159" s="248">
        <f t="shared" si="9"/>
        <v>2</v>
      </c>
      <c r="C159" s="248">
        <f t="shared" si="10"/>
        <v>82</v>
      </c>
      <c r="D159" s="73"/>
      <c r="E159" s="240"/>
      <c r="F159" s="240"/>
      <c r="G159" s="249"/>
      <c r="H159" s="250" t="s">
        <v>61</v>
      </c>
      <c r="I159" s="251"/>
      <c r="J159" s="253">
        <f t="shared" si="11"/>
        <v>8065</v>
      </c>
      <c r="K159" s="650"/>
      <c r="L159" s="651"/>
      <c r="M159" s="652"/>
      <c r="N159" s="246">
        <f t="shared" si="8"/>
        <v>0</v>
      </c>
      <c r="O159" s="29"/>
    </row>
    <row r="160" spans="1:15" ht="13.5" customHeight="1" hidden="1">
      <c r="A160" s="247">
        <f t="shared" si="9"/>
        <v>50</v>
      </c>
      <c r="B160" s="248">
        <f t="shared" si="9"/>
        <v>2</v>
      </c>
      <c r="C160" s="248">
        <f t="shared" si="10"/>
        <v>83</v>
      </c>
      <c r="D160" s="73"/>
      <c r="E160" s="240"/>
      <c r="F160" s="240"/>
      <c r="G160" s="249"/>
      <c r="H160" s="250" t="s">
        <v>61</v>
      </c>
      <c r="I160" s="251"/>
      <c r="J160" s="253">
        <f t="shared" si="11"/>
        <v>8066</v>
      </c>
      <c r="K160" s="650"/>
      <c r="L160" s="651"/>
      <c r="M160" s="652"/>
      <c r="N160" s="246">
        <f t="shared" si="8"/>
        <v>0</v>
      </c>
      <c r="O160" s="29"/>
    </row>
    <row r="161" spans="1:15" ht="13.5" customHeight="1" hidden="1">
      <c r="A161" s="247">
        <f t="shared" si="9"/>
        <v>50</v>
      </c>
      <c r="B161" s="248">
        <f t="shared" si="9"/>
        <v>2</v>
      </c>
      <c r="C161" s="248">
        <f t="shared" si="10"/>
        <v>84</v>
      </c>
      <c r="D161" s="73"/>
      <c r="E161" s="240"/>
      <c r="F161" s="240"/>
      <c r="G161" s="249"/>
      <c r="H161" s="250" t="s">
        <v>61</v>
      </c>
      <c r="I161" s="251"/>
      <c r="J161" s="253">
        <f t="shared" si="11"/>
        <v>8067</v>
      </c>
      <c r="K161" s="650"/>
      <c r="L161" s="651"/>
      <c r="M161" s="652"/>
      <c r="N161" s="246">
        <f t="shared" si="8"/>
        <v>0</v>
      </c>
      <c r="O161" s="29"/>
    </row>
    <row r="162" spans="1:15" ht="13.5" customHeight="1" hidden="1">
      <c r="A162" s="247">
        <f t="shared" si="9"/>
        <v>50</v>
      </c>
      <c r="B162" s="248">
        <f t="shared" si="9"/>
        <v>2</v>
      </c>
      <c r="C162" s="248">
        <f t="shared" si="10"/>
        <v>85</v>
      </c>
      <c r="D162" s="73"/>
      <c r="E162" s="240"/>
      <c r="F162" s="240"/>
      <c r="G162" s="249"/>
      <c r="H162" s="250" t="s">
        <v>61</v>
      </c>
      <c r="I162" s="251"/>
      <c r="J162" s="253">
        <f t="shared" si="11"/>
        <v>8068</v>
      </c>
      <c r="K162" s="650"/>
      <c r="L162" s="651"/>
      <c r="M162" s="652"/>
      <c r="N162" s="246">
        <f t="shared" si="8"/>
        <v>0</v>
      </c>
      <c r="O162" s="29"/>
    </row>
    <row r="163" spans="1:15" ht="13.5" customHeight="1" hidden="1">
      <c r="A163" s="247">
        <f t="shared" si="9"/>
        <v>50</v>
      </c>
      <c r="B163" s="248">
        <f t="shared" si="9"/>
        <v>2</v>
      </c>
      <c r="C163" s="248">
        <f t="shared" si="10"/>
        <v>86</v>
      </c>
      <c r="D163" s="73"/>
      <c r="E163" s="240"/>
      <c r="F163" s="240"/>
      <c r="G163" s="249"/>
      <c r="H163" s="250" t="s">
        <v>61</v>
      </c>
      <c r="I163" s="251"/>
      <c r="J163" s="253">
        <f t="shared" si="11"/>
        <v>8069</v>
      </c>
      <c r="K163" s="650"/>
      <c r="L163" s="651"/>
      <c r="M163" s="652"/>
      <c r="N163" s="246">
        <f t="shared" si="8"/>
        <v>0</v>
      </c>
      <c r="O163" s="29"/>
    </row>
    <row r="164" spans="1:15" ht="13.5" customHeight="1" hidden="1">
      <c r="A164" s="247">
        <f t="shared" si="9"/>
        <v>50</v>
      </c>
      <c r="B164" s="248">
        <f t="shared" si="9"/>
        <v>2</v>
      </c>
      <c r="C164" s="248">
        <f t="shared" si="10"/>
        <v>87</v>
      </c>
      <c r="D164" s="73"/>
      <c r="E164" s="240"/>
      <c r="F164" s="240"/>
      <c r="G164" s="249"/>
      <c r="H164" s="250" t="s">
        <v>61</v>
      </c>
      <c r="I164" s="251"/>
      <c r="J164" s="253">
        <f t="shared" si="11"/>
        <v>8070</v>
      </c>
      <c r="K164" s="650"/>
      <c r="L164" s="651"/>
      <c r="M164" s="652"/>
      <c r="N164" s="246">
        <f t="shared" si="8"/>
        <v>0</v>
      </c>
      <c r="O164" s="29"/>
    </row>
    <row r="165" spans="1:15" ht="13.5" customHeight="1" hidden="1">
      <c r="A165" s="247">
        <f t="shared" si="9"/>
        <v>50</v>
      </c>
      <c r="B165" s="248">
        <f t="shared" si="9"/>
        <v>2</v>
      </c>
      <c r="C165" s="248">
        <f t="shared" si="10"/>
        <v>88</v>
      </c>
      <c r="D165" s="73"/>
      <c r="E165" s="240"/>
      <c r="F165" s="240"/>
      <c r="G165" s="249"/>
      <c r="H165" s="250" t="s">
        <v>61</v>
      </c>
      <c r="I165" s="251"/>
      <c r="J165" s="253">
        <f t="shared" si="11"/>
        <v>8071</v>
      </c>
      <c r="K165" s="650"/>
      <c r="L165" s="651"/>
      <c r="M165" s="652"/>
      <c r="N165" s="246">
        <f t="shared" si="8"/>
        <v>0</v>
      </c>
      <c r="O165" s="29"/>
    </row>
    <row r="166" spans="1:15" ht="13.5" customHeight="1" hidden="1">
      <c r="A166" s="247">
        <f t="shared" si="9"/>
        <v>50</v>
      </c>
      <c r="B166" s="248">
        <f t="shared" si="9"/>
        <v>2</v>
      </c>
      <c r="C166" s="248">
        <f t="shared" si="10"/>
        <v>89</v>
      </c>
      <c r="D166" s="73"/>
      <c r="E166" s="240"/>
      <c r="F166" s="240"/>
      <c r="G166" s="249"/>
      <c r="H166" s="250" t="s">
        <v>61</v>
      </c>
      <c r="I166" s="251"/>
      <c r="J166" s="253">
        <f t="shared" si="11"/>
        <v>8072</v>
      </c>
      <c r="K166" s="650"/>
      <c r="L166" s="651"/>
      <c r="M166" s="652"/>
      <c r="N166" s="246">
        <f t="shared" si="8"/>
        <v>0</v>
      </c>
      <c r="O166" s="29"/>
    </row>
    <row r="167" spans="1:15" ht="13.5" customHeight="1" hidden="1">
      <c r="A167" s="247">
        <f t="shared" si="9"/>
        <v>50</v>
      </c>
      <c r="B167" s="248">
        <f t="shared" si="9"/>
        <v>2</v>
      </c>
      <c r="C167" s="248">
        <f t="shared" si="10"/>
        <v>90</v>
      </c>
      <c r="D167" s="73"/>
      <c r="E167" s="240"/>
      <c r="F167" s="240"/>
      <c r="G167" s="249"/>
      <c r="H167" s="250" t="s">
        <v>61</v>
      </c>
      <c r="I167" s="251"/>
      <c r="J167" s="253">
        <f t="shared" si="11"/>
        <v>8073</v>
      </c>
      <c r="K167" s="650"/>
      <c r="L167" s="651"/>
      <c r="M167" s="652"/>
      <c r="N167" s="246">
        <f t="shared" si="8"/>
        <v>0</v>
      </c>
      <c r="O167" s="29"/>
    </row>
    <row r="168" spans="1:15" ht="13.5" customHeight="1" hidden="1">
      <c r="A168" s="247">
        <f t="shared" si="9"/>
        <v>50</v>
      </c>
      <c r="B168" s="248">
        <f t="shared" si="9"/>
        <v>2</v>
      </c>
      <c r="C168" s="248">
        <f t="shared" si="10"/>
        <v>91</v>
      </c>
      <c r="D168" s="73"/>
      <c r="E168" s="240"/>
      <c r="F168" s="240"/>
      <c r="G168" s="249"/>
      <c r="H168" s="250" t="s">
        <v>61</v>
      </c>
      <c r="I168" s="251"/>
      <c r="J168" s="253">
        <f t="shared" si="11"/>
        <v>8074</v>
      </c>
      <c r="K168" s="650"/>
      <c r="L168" s="651"/>
      <c r="M168" s="652"/>
      <c r="N168" s="246">
        <f t="shared" si="8"/>
        <v>0</v>
      </c>
      <c r="O168" s="29"/>
    </row>
    <row r="169" spans="1:15" ht="13.5" customHeight="1" hidden="1">
      <c r="A169" s="247">
        <f t="shared" si="9"/>
        <v>50</v>
      </c>
      <c r="B169" s="248">
        <f t="shared" si="9"/>
        <v>2</v>
      </c>
      <c r="C169" s="248">
        <f t="shared" si="10"/>
        <v>92</v>
      </c>
      <c r="D169" s="73"/>
      <c r="E169" s="240"/>
      <c r="F169" s="240"/>
      <c r="G169" s="249"/>
      <c r="H169" s="250" t="s">
        <v>61</v>
      </c>
      <c r="I169" s="251"/>
      <c r="J169" s="253">
        <f t="shared" si="11"/>
        <v>8075</v>
      </c>
      <c r="K169" s="650"/>
      <c r="L169" s="651"/>
      <c r="M169" s="652"/>
      <c r="N169" s="246">
        <f t="shared" si="8"/>
        <v>0</v>
      </c>
      <c r="O169" s="29"/>
    </row>
    <row r="170" spans="1:15" ht="13.5" customHeight="1" hidden="1">
      <c r="A170" s="247">
        <f t="shared" si="9"/>
        <v>50</v>
      </c>
      <c r="B170" s="248">
        <f t="shared" si="9"/>
        <v>2</v>
      </c>
      <c r="C170" s="248">
        <f t="shared" si="10"/>
        <v>93</v>
      </c>
      <c r="D170" s="73"/>
      <c r="E170" s="240"/>
      <c r="F170" s="240"/>
      <c r="G170" s="249"/>
      <c r="H170" s="250" t="s">
        <v>61</v>
      </c>
      <c r="I170" s="251"/>
      <c r="J170" s="253">
        <f t="shared" si="11"/>
        <v>8076</v>
      </c>
      <c r="K170" s="650"/>
      <c r="L170" s="651"/>
      <c r="M170" s="652"/>
      <c r="N170" s="246">
        <f t="shared" si="8"/>
        <v>0</v>
      </c>
      <c r="O170" s="29"/>
    </row>
    <row r="171" spans="1:15" ht="13.5" customHeight="1" hidden="1">
      <c r="A171" s="247">
        <f t="shared" si="9"/>
        <v>50</v>
      </c>
      <c r="B171" s="248">
        <f t="shared" si="9"/>
        <v>2</v>
      </c>
      <c r="C171" s="248">
        <f t="shared" si="10"/>
        <v>94</v>
      </c>
      <c r="D171" s="73"/>
      <c r="E171" s="240"/>
      <c r="F171" s="240"/>
      <c r="G171" s="249"/>
      <c r="H171" s="250" t="s">
        <v>61</v>
      </c>
      <c r="I171" s="251"/>
      <c r="J171" s="253">
        <f t="shared" si="11"/>
        <v>8077</v>
      </c>
      <c r="K171" s="650"/>
      <c r="L171" s="651"/>
      <c r="M171" s="652"/>
      <c r="N171" s="246">
        <f t="shared" si="8"/>
        <v>0</v>
      </c>
      <c r="O171" s="29"/>
    </row>
    <row r="172" spans="1:15" ht="13.5" customHeight="1" hidden="1">
      <c r="A172" s="247">
        <f>A161</f>
        <v>50</v>
      </c>
      <c r="B172" s="248">
        <f>B161</f>
        <v>2</v>
      </c>
      <c r="C172" s="248">
        <f t="shared" si="10"/>
        <v>95</v>
      </c>
      <c r="D172" s="73"/>
      <c r="E172" s="240"/>
      <c r="F172" s="240"/>
      <c r="G172" s="249"/>
      <c r="H172" s="250" t="s">
        <v>61</v>
      </c>
      <c r="I172" s="251"/>
      <c r="J172" s="253">
        <f t="shared" si="11"/>
        <v>8078</v>
      </c>
      <c r="K172" s="650"/>
      <c r="L172" s="651"/>
      <c r="M172" s="652"/>
      <c r="N172" s="246">
        <f t="shared" si="8"/>
        <v>0</v>
      </c>
      <c r="O172" s="29"/>
    </row>
    <row r="173" spans="1:15" ht="13.5" customHeight="1" hidden="1">
      <c r="A173" s="247">
        <f aca="true" t="shared" si="12" ref="A173:B175">A172</f>
        <v>50</v>
      </c>
      <c r="B173" s="248">
        <f t="shared" si="12"/>
        <v>2</v>
      </c>
      <c r="C173" s="248">
        <f t="shared" si="10"/>
        <v>96</v>
      </c>
      <c r="D173" s="73"/>
      <c r="E173" s="240"/>
      <c r="F173" s="240"/>
      <c r="G173" s="249"/>
      <c r="H173" s="250" t="s">
        <v>61</v>
      </c>
      <c r="I173" s="251"/>
      <c r="J173" s="253">
        <f t="shared" si="11"/>
        <v>8079</v>
      </c>
      <c r="K173" s="650"/>
      <c r="L173" s="651"/>
      <c r="M173" s="652"/>
      <c r="N173" s="246">
        <f t="shared" si="8"/>
        <v>0</v>
      </c>
      <c r="O173" s="29"/>
    </row>
    <row r="174" spans="1:15" ht="13.5" customHeight="1" hidden="1">
      <c r="A174" s="247">
        <f t="shared" si="12"/>
        <v>50</v>
      </c>
      <c r="B174" s="248">
        <f t="shared" si="12"/>
        <v>2</v>
      </c>
      <c r="C174" s="248">
        <f t="shared" si="10"/>
        <v>97</v>
      </c>
      <c r="D174" s="73"/>
      <c r="E174" s="240"/>
      <c r="F174" s="240"/>
      <c r="G174" s="249"/>
      <c r="H174" s="250" t="s">
        <v>61</v>
      </c>
      <c r="I174" s="251"/>
      <c r="J174" s="253">
        <f t="shared" si="11"/>
        <v>8080</v>
      </c>
      <c r="K174" s="650"/>
      <c r="L174" s="651"/>
      <c r="M174" s="652"/>
      <c r="N174" s="246">
        <f t="shared" si="8"/>
        <v>0</v>
      </c>
      <c r="O174" s="29"/>
    </row>
    <row r="175" spans="1:15" ht="13.5" customHeight="1" hidden="1">
      <c r="A175" s="254">
        <f t="shared" si="12"/>
        <v>50</v>
      </c>
      <c r="B175" s="255">
        <f t="shared" si="12"/>
        <v>2</v>
      </c>
      <c r="C175" s="255">
        <f t="shared" si="10"/>
        <v>98</v>
      </c>
      <c r="D175" s="86"/>
      <c r="E175" s="256"/>
      <c r="F175" s="257"/>
      <c r="G175" s="258"/>
      <c r="H175" s="259"/>
      <c r="I175" s="260"/>
      <c r="J175" s="261">
        <v>8081</v>
      </c>
      <c r="K175" s="653"/>
      <c r="L175" s="654"/>
      <c r="M175" s="655"/>
      <c r="N175" s="246">
        <f t="shared" si="8"/>
        <v>0</v>
      </c>
      <c r="O175" s="29"/>
    </row>
    <row r="176" spans="1:15" ht="6.75" customHeight="1">
      <c r="A176" s="262"/>
      <c r="B176" s="27"/>
      <c r="C176" s="27"/>
      <c r="D176" s="27"/>
      <c r="E176" s="24"/>
      <c r="F176" s="24"/>
      <c r="G176" s="6"/>
      <c r="H176" s="6"/>
      <c r="I176" s="263"/>
      <c r="J176" s="40"/>
      <c r="K176" s="40"/>
      <c r="L176" s="40"/>
      <c r="M176" s="40"/>
      <c r="N176" s="264"/>
      <c r="O176" s="29"/>
    </row>
    <row r="177" spans="1:14" ht="16.5" customHeight="1">
      <c r="A177" s="265" t="s">
        <v>62</v>
      </c>
      <c r="B177" s="266"/>
      <c r="C177" s="266"/>
      <c r="D177" s="266"/>
      <c r="E177" s="266" t="s">
        <v>63</v>
      </c>
      <c r="F177" s="267"/>
      <c r="G177" s="267"/>
      <c r="H177" s="267"/>
      <c r="I177" s="267"/>
      <c r="J177" s="267"/>
      <c r="K177" s="267"/>
      <c r="L177" s="267"/>
      <c r="M177" s="268"/>
      <c r="N177" s="269">
        <f>SUM(N80:N175)</f>
        <v>1450.0050269999997</v>
      </c>
    </row>
    <row r="178" spans="1:14" ht="15" customHeight="1">
      <c r="A178" s="270"/>
      <c r="B178" s="271"/>
      <c r="C178" s="271"/>
      <c r="D178" s="271"/>
      <c r="E178" s="271" t="s">
        <v>64</v>
      </c>
      <c r="F178" s="272"/>
      <c r="G178" s="272"/>
      <c r="H178" s="272"/>
      <c r="I178" s="272"/>
      <c r="J178" s="272"/>
      <c r="K178" s="272"/>
      <c r="L178" s="272"/>
      <c r="M178" s="273"/>
      <c r="N178" s="274">
        <f>N177/'[1]49'!P50</f>
        <v>1.0000034668965516</v>
      </c>
    </row>
    <row r="179" spans="1:14" ht="15" customHeight="1">
      <c r="A179" s="275"/>
      <c r="B179" s="276"/>
      <c r="C179" s="276"/>
      <c r="D179" s="276"/>
      <c r="E179" s="277"/>
      <c r="F179" s="277"/>
      <c r="G179" s="277"/>
      <c r="H179" s="277"/>
      <c r="I179" s="277"/>
      <c r="J179" s="277"/>
      <c r="K179" s="277"/>
      <c r="L179" s="277"/>
      <c r="M179" s="278"/>
      <c r="N179" s="279" t="e">
        <f>N177/'[1]49'!J50:M50</f>
        <v>#VALUE!</v>
      </c>
    </row>
    <row r="180" spans="1:14" ht="15" customHeight="1">
      <c r="A180" s="271"/>
      <c r="B180" s="271"/>
      <c r="C180" s="271"/>
      <c r="D180" s="271"/>
      <c r="E180" s="272"/>
      <c r="F180" s="272"/>
      <c r="G180" s="272"/>
      <c r="H180" s="272"/>
      <c r="I180" s="272"/>
      <c r="J180" s="272"/>
      <c r="K180" s="272"/>
      <c r="L180" s="272"/>
      <c r="M180" s="272"/>
      <c r="N180" s="279"/>
    </row>
    <row r="181" spans="1:14" ht="12.75">
      <c r="A181" s="280"/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</row>
    <row r="182" ht="12.75"/>
    <row r="183" ht="12.75"/>
  </sheetData>
  <mergeCells count="336">
    <mergeCell ref="J1:M1"/>
    <mergeCell ref="J2:M2"/>
    <mergeCell ref="J3:M3"/>
    <mergeCell ref="J4:M4"/>
    <mergeCell ref="A5:E5"/>
    <mergeCell ref="F5:J5"/>
    <mergeCell ref="K7:M7"/>
    <mergeCell ref="I8:J8"/>
    <mergeCell ref="A9:D9"/>
    <mergeCell ref="E9:J9"/>
    <mergeCell ref="K9:M9"/>
    <mergeCell ref="A11:D11"/>
    <mergeCell ref="E11:H11"/>
    <mergeCell ref="J11:M11"/>
    <mergeCell ref="A13:D13"/>
    <mergeCell ref="K13:M13"/>
    <mergeCell ref="K14:M14"/>
    <mergeCell ref="A15:D15"/>
    <mergeCell ref="K15:M15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A65:D65"/>
    <mergeCell ref="K65:M65"/>
    <mergeCell ref="K66:M66"/>
    <mergeCell ref="A67:D67"/>
    <mergeCell ref="K67:M67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A80:A81"/>
    <mergeCell ref="B80:B81"/>
    <mergeCell ref="C80:C81"/>
    <mergeCell ref="E80:F81"/>
    <mergeCell ref="K80:M80"/>
    <mergeCell ref="N80:N81"/>
    <mergeCell ref="K81:M81"/>
    <mergeCell ref="A82:A83"/>
    <mergeCell ref="B82:B83"/>
    <mergeCell ref="C82:C83"/>
    <mergeCell ref="E82:F83"/>
    <mergeCell ref="K82:M82"/>
    <mergeCell ref="N82:N83"/>
    <mergeCell ref="K83:M83"/>
    <mergeCell ref="A84:A85"/>
    <mergeCell ref="B84:B85"/>
    <mergeCell ref="C84:C85"/>
    <mergeCell ref="E84:F85"/>
    <mergeCell ref="K84:M84"/>
    <mergeCell ref="N84:N85"/>
    <mergeCell ref="K85:M85"/>
    <mergeCell ref="A86:A87"/>
    <mergeCell ref="B86:B87"/>
    <mergeCell ref="C86:C87"/>
    <mergeCell ref="E86:F87"/>
    <mergeCell ref="K86:M86"/>
    <mergeCell ref="N86:N87"/>
    <mergeCell ref="K87:M87"/>
    <mergeCell ref="A88:A89"/>
    <mergeCell ref="B88:B89"/>
    <mergeCell ref="C88:C89"/>
    <mergeCell ref="E88:F89"/>
    <mergeCell ref="K88:M88"/>
    <mergeCell ref="N88:N89"/>
    <mergeCell ref="K89:M89"/>
    <mergeCell ref="A90:A91"/>
    <mergeCell ref="B90:B91"/>
    <mergeCell ref="C90:C91"/>
    <mergeCell ref="E90:F91"/>
    <mergeCell ref="K90:M90"/>
    <mergeCell ref="N90:N91"/>
    <mergeCell ref="K91:M91"/>
    <mergeCell ref="A92:A93"/>
    <mergeCell ref="B92:B93"/>
    <mergeCell ref="C92:C93"/>
    <mergeCell ref="E92:F93"/>
    <mergeCell ref="K92:M92"/>
    <mergeCell ref="N92:N93"/>
    <mergeCell ref="K93:M93"/>
    <mergeCell ref="A94:A95"/>
    <mergeCell ref="B94:B95"/>
    <mergeCell ref="C94:C95"/>
    <mergeCell ref="E94:F95"/>
    <mergeCell ref="K94:M94"/>
    <mergeCell ref="N94:N95"/>
    <mergeCell ref="K95:M95"/>
    <mergeCell ref="A96:A97"/>
    <mergeCell ref="B96:B97"/>
    <mergeCell ref="C96:C97"/>
    <mergeCell ref="E96:F97"/>
    <mergeCell ref="K96:M96"/>
    <mergeCell ref="N96:N97"/>
    <mergeCell ref="K97:M97"/>
    <mergeCell ref="A98:A99"/>
    <mergeCell ref="B98:B99"/>
    <mergeCell ref="C98:C99"/>
    <mergeCell ref="E98:F99"/>
    <mergeCell ref="K98:M98"/>
    <mergeCell ref="N98:N99"/>
    <mergeCell ref="K99:M99"/>
    <mergeCell ref="A100:A101"/>
    <mergeCell ref="B100:B101"/>
    <mergeCell ref="C100:C101"/>
    <mergeCell ref="E100:F101"/>
    <mergeCell ref="K100:M100"/>
    <mergeCell ref="N100:N101"/>
    <mergeCell ref="K101:M101"/>
    <mergeCell ref="A102:A103"/>
    <mergeCell ref="B102:B103"/>
    <mergeCell ref="C102:C103"/>
    <mergeCell ref="E102:F103"/>
    <mergeCell ref="K102:M102"/>
    <mergeCell ref="N102:N103"/>
    <mergeCell ref="K103:M103"/>
    <mergeCell ref="A104:A105"/>
    <mergeCell ref="B104:B105"/>
    <mergeCell ref="C104:C105"/>
    <mergeCell ref="E104:F105"/>
    <mergeCell ref="K104:M104"/>
    <mergeCell ref="N104:N105"/>
    <mergeCell ref="K105:M105"/>
    <mergeCell ref="A106:A107"/>
    <mergeCell ref="B106:B107"/>
    <mergeCell ref="C106:C107"/>
    <mergeCell ref="E106:F107"/>
    <mergeCell ref="K106:M106"/>
    <mergeCell ref="N106:N107"/>
    <mergeCell ref="K107:M107"/>
    <mergeCell ref="A108:A109"/>
    <mergeCell ref="B108:B109"/>
    <mergeCell ref="C108:C109"/>
    <mergeCell ref="E108:F109"/>
    <mergeCell ref="K108:M108"/>
    <mergeCell ref="N108:N109"/>
    <mergeCell ref="K109:M109"/>
    <mergeCell ref="A110:A111"/>
    <mergeCell ref="B110:B111"/>
    <mergeCell ref="C110:C111"/>
    <mergeCell ref="E110:F111"/>
    <mergeCell ref="K110:M110"/>
    <mergeCell ref="N110:N111"/>
    <mergeCell ref="K111:M111"/>
    <mergeCell ref="A112:A113"/>
    <mergeCell ref="B112:B113"/>
    <mergeCell ref="C112:C113"/>
    <mergeCell ref="E112:F113"/>
    <mergeCell ref="K112:M112"/>
    <mergeCell ref="N112:N113"/>
    <mergeCell ref="K113:M113"/>
    <mergeCell ref="A114:A115"/>
    <mergeCell ref="B114:B115"/>
    <mergeCell ref="C114:C115"/>
    <mergeCell ref="E114:F115"/>
    <mergeCell ref="K114:M114"/>
    <mergeCell ref="N114:N115"/>
    <mergeCell ref="K115:M115"/>
    <mergeCell ref="A116:A117"/>
    <mergeCell ref="B116:B117"/>
    <mergeCell ref="C116:C117"/>
    <mergeCell ref="E116:F117"/>
    <mergeCell ref="K116:M116"/>
    <mergeCell ref="N116:N117"/>
    <mergeCell ref="K117:M117"/>
    <mergeCell ref="A118:A119"/>
    <mergeCell ref="B118:B119"/>
    <mergeCell ref="C118:C119"/>
    <mergeCell ref="E118:F119"/>
    <mergeCell ref="K118:M118"/>
    <mergeCell ref="N118:N119"/>
    <mergeCell ref="K119:M119"/>
    <mergeCell ref="A120:A121"/>
    <mergeCell ref="B120:B121"/>
    <mergeCell ref="C120:C121"/>
    <mergeCell ref="E120:F121"/>
    <mergeCell ref="K120:M120"/>
    <mergeCell ref="N120:N121"/>
    <mergeCell ref="K121:M121"/>
    <mergeCell ref="A122:A123"/>
    <mergeCell ref="B122:B123"/>
    <mergeCell ref="C122:C123"/>
    <mergeCell ref="E122:F123"/>
    <mergeCell ref="K122:M122"/>
    <mergeCell ref="N122:N123"/>
    <mergeCell ref="K123:M123"/>
    <mergeCell ref="A124:A125"/>
    <mergeCell ref="B124:B125"/>
    <mergeCell ref="C124:C125"/>
    <mergeCell ref="E124:F125"/>
    <mergeCell ref="K124:M124"/>
    <mergeCell ref="N124:N125"/>
    <mergeCell ref="K125:M125"/>
    <mergeCell ref="A126:A127"/>
    <mergeCell ref="B126:B127"/>
    <mergeCell ref="C126:C127"/>
    <mergeCell ref="E126:F127"/>
    <mergeCell ref="K126:M126"/>
    <mergeCell ref="N126:N127"/>
    <mergeCell ref="K127:M127"/>
    <mergeCell ref="A128:A129"/>
    <mergeCell ref="B128:B129"/>
    <mergeCell ref="C128:C129"/>
    <mergeCell ref="E128:F129"/>
    <mergeCell ref="K128:M128"/>
    <mergeCell ref="N128:N129"/>
    <mergeCell ref="K129:M129"/>
    <mergeCell ref="A130:A131"/>
    <mergeCell ref="B130:B131"/>
    <mergeCell ref="C130:C131"/>
    <mergeCell ref="E130:F131"/>
    <mergeCell ref="K130:M130"/>
    <mergeCell ref="N130:N131"/>
    <mergeCell ref="K131:M131"/>
    <mergeCell ref="A132:A133"/>
    <mergeCell ref="B132:B133"/>
    <mergeCell ref="C132:C133"/>
    <mergeCell ref="E132:F133"/>
    <mergeCell ref="K132:M132"/>
    <mergeCell ref="N132:N133"/>
    <mergeCell ref="K133:M133"/>
    <mergeCell ref="A134:A135"/>
    <mergeCell ref="B134:B135"/>
    <mergeCell ref="C134:C135"/>
    <mergeCell ref="E134:F135"/>
    <mergeCell ref="K134:M134"/>
    <mergeCell ref="N134:N135"/>
    <mergeCell ref="K135:M135"/>
    <mergeCell ref="A136:A137"/>
    <mergeCell ref="B136:B137"/>
    <mergeCell ref="C136:C137"/>
    <mergeCell ref="E136:F137"/>
    <mergeCell ref="A138:A139"/>
    <mergeCell ref="B138:B139"/>
    <mergeCell ref="C138:C139"/>
    <mergeCell ref="K138:M138"/>
    <mergeCell ref="K139:M139"/>
    <mergeCell ref="C140:C141"/>
    <mergeCell ref="K140:M140"/>
    <mergeCell ref="K136:M136"/>
    <mergeCell ref="N136:N137"/>
    <mergeCell ref="K137:M137"/>
    <mergeCell ref="N138:N139"/>
    <mergeCell ref="N140:N141"/>
    <mergeCell ref="K141:M141"/>
    <mergeCell ref="A142:A143"/>
    <mergeCell ref="B142:B143"/>
    <mergeCell ref="C142:C143"/>
    <mergeCell ref="K142:M142"/>
    <mergeCell ref="N142:N143"/>
    <mergeCell ref="K143:M143"/>
    <mergeCell ref="A140:A141"/>
    <mergeCell ref="B140:B141"/>
    <mergeCell ref="A144:A145"/>
    <mergeCell ref="B144:B145"/>
    <mergeCell ref="C144:C145"/>
    <mergeCell ref="K144:M144"/>
    <mergeCell ref="A146:A147"/>
    <mergeCell ref="B146:B147"/>
    <mergeCell ref="C146:C147"/>
    <mergeCell ref="K146:M146"/>
    <mergeCell ref="K147:M147"/>
    <mergeCell ref="B148:B149"/>
    <mergeCell ref="C148:C149"/>
    <mergeCell ref="K148:M148"/>
    <mergeCell ref="N144:N145"/>
    <mergeCell ref="K145:M145"/>
    <mergeCell ref="N146:N147"/>
    <mergeCell ref="N148:N149"/>
    <mergeCell ref="K149:M149"/>
    <mergeCell ref="A152:A153"/>
    <mergeCell ref="B152:B153"/>
    <mergeCell ref="C152:C153"/>
    <mergeCell ref="E152:F153"/>
    <mergeCell ref="K152:M152"/>
    <mergeCell ref="N152:N153"/>
    <mergeCell ref="K153:M153"/>
    <mergeCell ref="A148:A149"/>
    <mergeCell ref="A154:A155"/>
    <mergeCell ref="B154:B155"/>
    <mergeCell ref="C154:C155"/>
    <mergeCell ref="E154:F155"/>
    <mergeCell ref="K154:M154"/>
    <mergeCell ref="N154:N155"/>
    <mergeCell ref="K155:M155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4:M174"/>
    <mergeCell ref="K175:M175"/>
    <mergeCell ref="K170:M170"/>
    <mergeCell ref="K171:M171"/>
    <mergeCell ref="K172:M172"/>
    <mergeCell ref="K173:M173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vlády ČR</dc:creator>
  <cp:keywords/>
  <dc:description/>
  <cp:lastModifiedBy>Úřad vlády ČR</cp:lastModifiedBy>
  <dcterms:created xsi:type="dcterms:W3CDTF">2006-08-16T05:41:38Z</dcterms:created>
  <dcterms:modified xsi:type="dcterms:W3CDTF">2006-08-16T10:55:56Z</dcterms:modified>
  <cp:category/>
  <cp:version/>
  <cp:contentType/>
  <cp:contentStatus/>
</cp:coreProperties>
</file>